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60" windowWidth="14490" windowHeight="12900" tabRatio="821" activeTab="1"/>
  </bookViews>
  <sheets>
    <sheet name="Титул ТД КСК" sheetId="1" r:id="rId1"/>
    <sheet name="ЖБИ " sheetId="2" r:id="rId2"/>
    <sheet name="Контейнерная площадка " sheetId="3" r:id="rId3"/>
    <sheet name="Плиты до 9м " sheetId="4" r:id="rId4"/>
    <sheet name="Бетон " sheetId="5" r:id="rId5"/>
    <sheet name="Бетононасос" sheetId="6" r:id="rId6"/>
    <sheet name="Доставка " sheetId="7" r:id="rId7"/>
  </sheets>
  <definedNames>
    <definedName name="_xlnm._FilterDatabase" localSheetId="1" hidden="1">'ЖБИ '!$A$3:$D$379</definedName>
    <definedName name="_xlnm._FilterDatabase" localSheetId="2" hidden="1">'Контейнерная площадка '!$A$4:$E$116</definedName>
    <definedName name="_xlnm.Print_Titles" localSheetId="1">'ЖБИ '!$3:$3</definedName>
    <definedName name="_xlnm.Print_Titles" localSheetId="2">'Контейнерная площадка '!$4:$4</definedName>
    <definedName name="_xlnm.Print_Titles" localSheetId="3">'Плиты до 9м '!$12:$12</definedName>
    <definedName name="_xlnm.Print_Area" localSheetId="4">'Бетон '!$A$1:$L$45</definedName>
    <definedName name="_xlnm.Print_Area" localSheetId="5">'Бетононасос'!$A$1:$C$14</definedName>
    <definedName name="_xlnm.Print_Area" localSheetId="6">'Доставка '!$A$1:$F$50</definedName>
    <definedName name="_xlnm.Print_Area" localSheetId="1">'ЖБИ '!$A$1:$D$265</definedName>
    <definedName name="_xlnm.Print_Area" localSheetId="2">'Контейнерная площадка '!$A$1:$F$10</definedName>
    <definedName name="_xlnm.Print_Area" localSheetId="3">'Плиты до 9м '!$A$1:$L$91</definedName>
    <definedName name="_xlnm.Print_Area" localSheetId="0">'Титул ТД КСК'!$A$1:$J$25</definedName>
  </definedNames>
  <calcPr fullCalcOnLoad="1"/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D123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увеличение</t>
        </r>
      </text>
    </comment>
    <comment ref="D143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прибавила 150 р, на разницу в с/с  с кц 10-9</t>
        </r>
      </text>
    </comment>
  </commentList>
</comments>
</file>

<file path=xl/sharedStrings.xml><?xml version="1.0" encoding="utf-8"?>
<sst xmlns="http://schemas.openxmlformats.org/spreadsheetml/2006/main" count="624" uniqueCount="578">
  <si>
    <t>5ПБ 36-20П</t>
  </si>
  <si>
    <t>РОССИЯ</t>
  </si>
  <si>
    <t>Более 270 наименований железобетонных изделий</t>
  </si>
  <si>
    <t>Изготовление и доставка</t>
  </si>
  <si>
    <t>Товарный бетон и строительный раствор</t>
  </si>
  <si>
    <t>Рассмотрим индивидуальные заказы</t>
  </si>
  <si>
    <t>Гибкая система скидок</t>
  </si>
  <si>
    <t>Элементы теплотрассы</t>
  </si>
  <si>
    <t>Элементы благоустройства</t>
  </si>
  <si>
    <t>Объем, м3</t>
  </si>
  <si>
    <t>ФБС 6-4-6</t>
  </si>
  <si>
    <t>ФБС 6-6-6</t>
  </si>
  <si>
    <t>ФБС 9-3-6</t>
  </si>
  <si>
    <t>ФБС 9-4-6</t>
  </si>
  <si>
    <t>ФБС 9-5-6</t>
  </si>
  <si>
    <t>ФБС 9-6-6</t>
  </si>
  <si>
    <t>ФБС 12-3-6</t>
  </si>
  <si>
    <t>ФБС 12-3-3</t>
  </si>
  <si>
    <t>ФБС 12-4-6</t>
  </si>
  <si>
    <t>ФБС 12-4-3</t>
  </si>
  <si>
    <t>ФБС 12-5-6</t>
  </si>
  <si>
    <t>ФБС 12-5-3</t>
  </si>
  <si>
    <t>ФБС 12-6-6</t>
  </si>
  <si>
    <t>ФБС 12-6-3</t>
  </si>
  <si>
    <t>ФБС 24-3-6</t>
  </si>
  <si>
    <t>ФБС 24-4-6</t>
  </si>
  <si>
    <t>ФБС 24-5-6</t>
  </si>
  <si>
    <t>ФБС 24-6-6</t>
  </si>
  <si>
    <t>ФЛ 8.12-3</t>
  </si>
  <si>
    <t>ФЛ 8.12-4</t>
  </si>
  <si>
    <t>ФЛ 8.24-3</t>
  </si>
  <si>
    <t>ФЛ 8.24-4</t>
  </si>
  <si>
    <t>ФЛ 10.8-3</t>
  </si>
  <si>
    <t>ФЛ 10.8-4</t>
  </si>
  <si>
    <t>ФЛ 10.12-3</t>
  </si>
  <si>
    <t>ФЛ 10.12-4</t>
  </si>
  <si>
    <t>ФЛ 10.24-3</t>
  </si>
  <si>
    <t>ФЛ 10.24-4</t>
  </si>
  <si>
    <t>2ПБ 13-1П</t>
  </si>
  <si>
    <t>2ПБ 16-2П</t>
  </si>
  <si>
    <t>2ПБ 17-2П</t>
  </si>
  <si>
    <t>2ПБ 19-3П</t>
  </si>
  <si>
    <t>2ПБ 22-3П</t>
  </si>
  <si>
    <t>2ПБ 25-3П</t>
  </si>
  <si>
    <t>3ПБ 16-37П</t>
  </si>
  <si>
    <t>3ПБ 18-8П</t>
  </si>
  <si>
    <t>3ПБ 18-37П</t>
  </si>
  <si>
    <t>3ПБ 25-8П</t>
  </si>
  <si>
    <t>3ПБ 27-8П</t>
  </si>
  <si>
    <t>3ПБ 30-4П</t>
  </si>
  <si>
    <t>3ПБ 30-8П</t>
  </si>
  <si>
    <t>3ПБ 34-4П</t>
  </si>
  <si>
    <t>5ПБ 21-27П</t>
  </si>
  <si>
    <t>5ПБ 25-27П</t>
  </si>
  <si>
    <t>5ПБ 25-37П</t>
  </si>
  <si>
    <t>5ПБ 27-27П</t>
  </si>
  <si>
    <t>5ПБ 27-37П</t>
  </si>
  <si>
    <t>5ПБ 30-27П</t>
  </si>
  <si>
    <t>5ПБ 30-37П</t>
  </si>
  <si>
    <t>5ПБ 31-27П</t>
  </si>
  <si>
    <t>5ПБ 34-20П</t>
  </si>
  <si>
    <t>8ПБ 10-1П</t>
  </si>
  <si>
    <t>9ПБ 16-37П</t>
  </si>
  <si>
    <t>9ПБ 18-8П</t>
  </si>
  <si>
    <t>9ПБ 18-37П</t>
  </si>
  <si>
    <t>9ПБ 21-8П</t>
  </si>
  <si>
    <t>9ПБ 22-3П</t>
  </si>
  <si>
    <t>9ПБ 25-3П</t>
  </si>
  <si>
    <t>9ПБ 25-8П</t>
  </si>
  <si>
    <t>9ПБ 26-4П</t>
  </si>
  <si>
    <t>9ПБ 27-8П</t>
  </si>
  <si>
    <t>9ПБ 29-4П</t>
  </si>
  <si>
    <t>9ПБ 30-4П</t>
  </si>
  <si>
    <t>10ПБ 21-27П</t>
  </si>
  <si>
    <t>10ПБ 25-27П</t>
  </si>
  <si>
    <t>10ПБ 25-37П</t>
  </si>
  <si>
    <t>10ПБ 27-27П</t>
  </si>
  <si>
    <t>10ПБ 27-37П</t>
  </si>
  <si>
    <t>3ПП 16-71</t>
  </si>
  <si>
    <t>3ПП 18-71</t>
  </si>
  <si>
    <t xml:space="preserve">3ПП 21-71 </t>
  </si>
  <si>
    <t>3ПП 27-71</t>
  </si>
  <si>
    <t>КЦ 7-4</t>
  </si>
  <si>
    <t>КЦ 10-9</t>
  </si>
  <si>
    <t>КЦ 15-6</t>
  </si>
  <si>
    <t>КЦ 15-9</t>
  </si>
  <si>
    <t>КЦ 20-6</t>
  </si>
  <si>
    <t>КЦ 20-9</t>
  </si>
  <si>
    <t>КЦП 1-10-1</t>
  </si>
  <si>
    <t>КЦП 1-10-2</t>
  </si>
  <si>
    <t>КЦП 1-15-1</t>
  </si>
  <si>
    <t>КЦП 1-15-2</t>
  </si>
  <si>
    <t>КЦП 1-20-1</t>
  </si>
  <si>
    <t>КЦД 10</t>
  </si>
  <si>
    <t>КЦД 15</t>
  </si>
  <si>
    <t>ККК-2б</t>
  </si>
  <si>
    <t>ККС-2б</t>
  </si>
  <si>
    <t>БР 100.30.15</t>
  </si>
  <si>
    <t>БР 100.20.8</t>
  </si>
  <si>
    <t>Опора газопровода</t>
  </si>
  <si>
    <t>ЛС 11</t>
  </si>
  <si>
    <t>ЛС 12</t>
  </si>
  <si>
    <t>ЛС 14</t>
  </si>
  <si>
    <t>ЛС 15</t>
  </si>
  <si>
    <t>ПБ 24-12-8</t>
  </si>
  <si>
    <t>ПБ 27-12-8</t>
  </si>
  <si>
    <t>ПБ 30-12-8</t>
  </si>
  <si>
    <t>ПБ 36-12-8</t>
  </si>
  <si>
    <t>ПБ 42-12-8</t>
  </si>
  <si>
    <t>ПБ 48-12-8</t>
  </si>
  <si>
    <t>ПБ 51-12-8</t>
  </si>
  <si>
    <t>ПБ 54-12-8</t>
  </si>
  <si>
    <t>ПБ 57-12-8</t>
  </si>
  <si>
    <t>ПБ 60-12-8</t>
  </si>
  <si>
    <t>ПБ 63-12-8</t>
  </si>
  <si>
    <t>ПБ 72-12-8</t>
  </si>
  <si>
    <t>ПБ 24-15-8</t>
  </si>
  <si>
    <t>ПБ 27-15-8</t>
  </si>
  <si>
    <t>ПБ 30-15-8</t>
  </si>
  <si>
    <t>ПБ 36-15-8</t>
  </si>
  <si>
    <t>ПБ 42-15-8</t>
  </si>
  <si>
    <t>ПБ 48-15-8</t>
  </si>
  <si>
    <t>ПБ 51-15-8</t>
  </si>
  <si>
    <t>ПБ 54-15-8</t>
  </si>
  <si>
    <t>ПБ 57-15-8</t>
  </si>
  <si>
    <t>ПБ 60-15-8</t>
  </si>
  <si>
    <t>ПБ 63-15-8</t>
  </si>
  <si>
    <t>ПБ 72-15-8</t>
  </si>
  <si>
    <t>ПБ 84-15-8</t>
  </si>
  <si>
    <t>ПБ 83-15-8</t>
  </si>
  <si>
    <t>ПБ 82-15-8</t>
  </si>
  <si>
    <t>ПБ 81-15-8</t>
  </si>
  <si>
    <t>ПБ 80-15-8</t>
  </si>
  <si>
    <t>ПБ 79-15-8</t>
  </si>
  <si>
    <t>ПБ 78-15-8</t>
  </si>
  <si>
    <t>ПБ 77-15-8</t>
  </si>
  <si>
    <t>ПБ 76-15-8</t>
  </si>
  <si>
    <t>ПБ 75-15-8</t>
  </si>
  <si>
    <t>ПБ 74-15-8</t>
  </si>
  <si>
    <t>ПБ 73-15-8</t>
  </si>
  <si>
    <t>ПБ 71-15-8</t>
  </si>
  <si>
    <t>ПБ 70-15-8</t>
  </si>
  <si>
    <t>ПБ 69-15-8</t>
  </si>
  <si>
    <t>ПБ 68-15-8</t>
  </si>
  <si>
    <t>ПБ 67-15-8</t>
  </si>
  <si>
    <t>ПБ 66-15-8</t>
  </si>
  <si>
    <t>ПБ 65-15-8</t>
  </si>
  <si>
    <t>ПБ 64-15-8</t>
  </si>
  <si>
    <t>ПБ 62-15-8</t>
  </si>
  <si>
    <t>ПБ 61-15-8</t>
  </si>
  <si>
    <t>ПБ 59-15-8</t>
  </si>
  <si>
    <t>ПБ 58-15-8</t>
  </si>
  <si>
    <t>ПБ 56-15-8</t>
  </si>
  <si>
    <t>ПБ 55-15-8</t>
  </si>
  <si>
    <t>ПБ 53-15-8</t>
  </si>
  <si>
    <t>ПБ 52-15-8</t>
  </si>
  <si>
    <t>ПБ 50-15-8</t>
  </si>
  <si>
    <t>ПБ 49-15-8</t>
  </si>
  <si>
    <t>ПБ 47-15-8</t>
  </si>
  <si>
    <t>ПБ 46-15-8</t>
  </si>
  <si>
    <t>ПБ 45-15-8</t>
  </si>
  <si>
    <t>ПБ 44-15-8</t>
  </si>
  <si>
    <t>ПБ 43-15-8</t>
  </si>
  <si>
    <t>ПБ 41-15-8</t>
  </si>
  <si>
    <t>ПБ 40-15-8</t>
  </si>
  <si>
    <t>ПБ 39-15-8</t>
  </si>
  <si>
    <t>ПБ 38-15-8</t>
  </si>
  <si>
    <t>ПБ 37-15-8</t>
  </si>
  <si>
    <t>ПБ 35-15-8</t>
  </si>
  <si>
    <t>ПБ 34-15-8</t>
  </si>
  <si>
    <t>ПБ 33-15-8</t>
  </si>
  <si>
    <t>ПБ 32-15-8</t>
  </si>
  <si>
    <t>ПБ 31-15-8</t>
  </si>
  <si>
    <t>ПБ 29-15-8</t>
  </si>
  <si>
    <t>ПБ 28-15-8</t>
  </si>
  <si>
    <t>ПБ 26-15-8</t>
  </si>
  <si>
    <t>ПБ 25-15-8</t>
  </si>
  <si>
    <t>ПБ 23-15-8</t>
  </si>
  <si>
    <t>ПБ 22-15-8</t>
  </si>
  <si>
    <t>ПБ 21-15-8</t>
  </si>
  <si>
    <t>ПБ 20-15-8</t>
  </si>
  <si>
    <t>ПБ 19-15-8</t>
  </si>
  <si>
    <t>ПБ 18-15-8</t>
  </si>
  <si>
    <t>ПБ 17-15-8</t>
  </si>
  <si>
    <t>ПБ 90-12-8</t>
  </si>
  <si>
    <t>ПБ 89-12-8</t>
  </si>
  <si>
    <t>ПБ 88-12-8</t>
  </si>
  <si>
    <t>ПБ 87-12-8</t>
  </si>
  <si>
    <t>ПБ 86-12-8</t>
  </si>
  <si>
    <t>ПБ 85-12-8</t>
  </si>
  <si>
    <t>ПБ 84-12-8</t>
  </si>
  <si>
    <t>ПБ 83-12-8</t>
  </si>
  <si>
    <t>ПБ 82-12-8</t>
  </si>
  <si>
    <t>ПБ 81-12-8</t>
  </si>
  <si>
    <t>ПБ 80-12-8</t>
  </si>
  <si>
    <t>ПБ 79-12-8</t>
  </si>
  <si>
    <t>ПБ 78-12-8</t>
  </si>
  <si>
    <t>ПБ 77-12-8</t>
  </si>
  <si>
    <t>ПБ 76-12-8</t>
  </si>
  <si>
    <t>ПБ 75-12-8</t>
  </si>
  <si>
    <t>ПБ 74-12-8</t>
  </si>
  <si>
    <t>ПБ 73-12-8</t>
  </si>
  <si>
    <t>ПБ 71-12-8</t>
  </si>
  <si>
    <t>ПБ 70-12-8</t>
  </si>
  <si>
    <t>ПБ 69-12-8</t>
  </si>
  <si>
    <t>ПБ 68-12-8</t>
  </si>
  <si>
    <t>ПБ 67-12-8</t>
  </si>
  <si>
    <t>ПБ 66-12-8</t>
  </si>
  <si>
    <t>ПБ 65-12-8</t>
  </si>
  <si>
    <t>ПБ 64-12-8</t>
  </si>
  <si>
    <t>ПБ 62-12-8</t>
  </si>
  <si>
    <t>ПБ 61-12-8</t>
  </si>
  <si>
    <t>ПБ 59-12-8</t>
  </si>
  <si>
    <t>ПБ 58-12-8</t>
  </si>
  <si>
    <t>ПБ 56-12-8</t>
  </si>
  <si>
    <t>ПБ 55-12-8</t>
  </si>
  <si>
    <t>ПБ 53-12-8</t>
  </si>
  <si>
    <t>ПБ 52-12-8</t>
  </si>
  <si>
    <t>ПБ 50-12-8</t>
  </si>
  <si>
    <t>ПБ 49-12-8</t>
  </si>
  <si>
    <t>ПБ 47-12-8</t>
  </si>
  <si>
    <t>ПБ 46-12-8</t>
  </si>
  <si>
    <t>ПБ 45-12-8</t>
  </si>
  <si>
    <t>ПБ 44-12-8</t>
  </si>
  <si>
    <t>ПБ 43-12-8</t>
  </si>
  <si>
    <t>ПБ 41-12-8</t>
  </si>
  <si>
    <t>ПБ 40-12-8</t>
  </si>
  <si>
    <t>ПБ 39-12-8</t>
  </si>
  <si>
    <t>ПБ 38-12-8</t>
  </si>
  <si>
    <t>ПБ 37-12-8</t>
  </si>
  <si>
    <t>ПБ 35-12-8</t>
  </si>
  <si>
    <t>ПБ 34-12-8</t>
  </si>
  <si>
    <t>ПБ 33-12-8</t>
  </si>
  <si>
    <t>ПБ 32-12-8</t>
  </si>
  <si>
    <t>ПБ 31-12-8</t>
  </si>
  <si>
    <t>ПБ 29-12-8</t>
  </si>
  <si>
    <t>ПБ 28-12-8</t>
  </si>
  <si>
    <t>ПБ 26-12-8</t>
  </si>
  <si>
    <t>ПБ 25-12-8</t>
  </si>
  <si>
    <t>ПБ 23-12-8</t>
  </si>
  <si>
    <t>ПБ 22-12-8</t>
  </si>
  <si>
    <t>ПБ 21-12-8</t>
  </si>
  <si>
    <t>ПБ 20-12-8</t>
  </si>
  <si>
    <t>ПБ 19-12-8</t>
  </si>
  <si>
    <t>ПБ 18-12-8</t>
  </si>
  <si>
    <t>ПБ 17-12-8</t>
  </si>
  <si>
    <r>
      <t xml:space="preserve">Фундаментные блоки </t>
    </r>
    <r>
      <rPr>
        <i/>
        <sz val="13"/>
        <rFont val="Calibri"/>
        <family val="2"/>
      </rPr>
      <t>(ГОСТ 13579-78)</t>
    </r>
  </si>
  <si>
    <r>
      <t xml:space="preserve"> СКЦ -1/2200 </t>
    </r>
    <r>
      <rPr>
        <i/>
        <sz val="10"/>
        <rFont val="Calibri"/>
        <family val="2"/>
      </rPr>
      <t>(190 х 188 х 380)</t>
    </r>
  </si>
  <si>
    <r>
      <t xml:space="preserve">Плиты дорожные </t>
    </r>
    <r>
      <rPr>
        <i/>
        <sz val="13"/>
        <rFont val="Calibri"/>
        <family val="2"/>
      </rPr>
      <t>(ГОСТ 21924.0-84)</t>
    </r>
  </si>
  <si>
    <r>
      <t xml:space="preserve">2П 30.18-10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3,0 х 1,75 х 0,17)</t>
    </r>
  </si>
  <si>
    <r>
      <t xml:space="preserve">Фундаментные плиты </t>
    </r>
    <r>
      <rPr>
        <i/>
        <sz val="13"/>
        <rFont val="Calibri"/>
        <family val="2"/>
      </rPr>
      <t>(ГОСТ 13580-85)</t>
    </r>
  </si>
  <si>
    <r>
      <t xml:space="preserve">Бордюрный камень </t>
    </r>
    <r>
      <rPr>
        <i/>
        <sz val="13"/>
        <rFont val="Calibri"/>
        <family val="2"/>
      </rPr>
      <t>(ГОСТ 6665-91)</t>
    </r>
  </si>
  <si>
    <r>
      <t xml:space="preserve">Опорные подушки </t>
    </r>
    <r>
      <rPr>
        <i/>
        <sz val="13"/>
        <rFont val="Calibri"/>
        <family val="2"/>
      </rPr>
      <t>(серия 3.006.1-2/87)</t>
    </r>
  </si>
  <si>
    <r>
      <t xml:space="preserve">ОП 1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200 х 200 х 90)</t>
    </r>
  </si>
  <si>
    <r>
      <t xml:space="preserve">Лотки </t>
    </r>
    <r>
      <rPr>
        <i/>
        <sz val="13"/>
        <rFont val="Calibri"/>
        <family val="2"/>
      </rPr>
      <t>(серия 3.006.1-2/87)</t>
    </r>
  </si>
  <si>
    <r>
      <t xml:space="preserve">Л 6-8с </t>
    </r>
    <r>
      <rPr>
        <i/>
        <sz val="10"/>
        <rFont val="Calibri"/>
        <family val="2"/>
      </rPr>
      <t>(1060 х 530 х 2980)</t>
    </r>
  </si>
  <si>
    <r>
      <t xml:space="preserve">Л 6-8а </t>
    </r>
    <r>
      <rPr>
        <i/>
        <sz val="10"/>
        <rFont val="Calibri"/>
        <family val="2"/>
      </rPr>
      <t>(1160 х 530 х 2980)</t>
    </r>
  </si>
  <si>
    <r>
      <t>Л 20-5</t>
    </r>
    <r>
      <rPr>
        <i/>
        <sz val="13"/>
        <rFont val="Calibri"/>
        <family val="2"/>
      </rPr>
      <t xml:space="preserve"> </t>
    </r>
    <r>
      <rPr>
        <i/>
        <sz val="10"/>
        <rFont val="Calibri"/>
        <family val="2"/>
      </rPr>
      <t>(2160 х 1040 х 2990)</t>
    </r>
  </si>
  <si>
    <r>
      <t>Л 20-11</t>
    </r>
    <r>
      <rPr>
        <i/>
        <sz val="13"/>
        <rFont val="Calibri"/>
        <family val="2"/>
      </rPr>
      <t xml:space="preserve"> </t>
    </r>
    <r>
      <rPr>
        <i/>
        <sz val="10"/>
        <rFont val="Calibri"/>
        <family val="2"/>
      </rPr>
      <t>(2160 х 1040 х 2990)</t>
    </r>
  </si>
  <si>
    <r>
      <t xml:space="preserve">Л 23-8 </t>
    </r>
    <r>
      <rPr>
        <i/>
        <sz val="10"/>
        <rFont val="Calibri"/>
        <family val="2"/>
      </rPr>
      <t>(2460 х 740 х 2990)</t>
    </r>
  </si>
  <si>
    <r>
      <t xml:space="preserve">Л 23-11 </t>
    </r>
    <r>
      <rPr>
        <i/>
        <sz val="10"/>
        <rFont val="Calibri"/>
        <family val="2"/>
      </rPr>
      <t>(2460 х 740 х 2990)</t>
    </r>
  </si>
  <si>
    <r>
      <t xml:space="preserve">Плиты </t>
    </r>
    <r>
      <rPr>
        <i/>
        <sz val="13"/>
        <rFont val="Calibri"/>
        <family val="2"/>
      </rPr>
      <t>(серия 3.006.1-2/87)</t>
    </r>
  </si>
  <si>
    <r>
      <t xml:space="preserve">П 5д-8 </t>
    </r>
    <r>
      <rPr>
        <i/>
        <sz val="10"/>
        <rFont val="Calibri"/>
        <family val="2"/>
      </rPr>
      <t>(780 х 740 х 70)</t>
    </r>
  </si>
  <si>
    <r>
      <t xml:space="preserve">П 5-8с </t>
    </r>
    <r>
      <rPr>
        <i/>
        <sz val="10"/>
        <rFont val="Calibri"/>
        <family val="2"/>
      </rPr>
      <t>(780 х 1500 х 70)</t>
    </r>
  </si>
  <si>
    <r>
      <t xml:space="preserve">П 8д-8с </t>
    </r>
    <r>
      <rPr>
        <i/>
        <sz val="10"/>
        <rFont val="Calibri"/>
        <family val="2"/>
      </rPr>
      <t>(1200 х 580 х 100)</t>
    </r>
  </si>
  <si>
    <r>
      <t xml:space="preserve">П 8д-11 </t>
    </r>
    <r>
      <rPr>
        <i/>
        <sz val="10"/>
        <rFont val="Calibri"/>
        <family val="2"/>
      </rPr>
      <t>(1160 х 740 х 100)</t>
    </r>
  </si>
  <si>
    <r>
      <t xml:space="preserve">П 10д-5 </t>
    </r>
    <r>
      <rPr>
        <i/>
        <sz val="10"/>
        <color indexed="8"/>
        <rFont val="Calibri"/>
        <family val="2"/>
      </rPr>
      <t>(1480 х 740 х 70)</t>
    </r>
  </si>
  <si>
    <r>
      <t xml:space="preserve">П 11д-8 </t>
    </r>
    <r>
      <rPr>
        <i/>
        <sz val="10"/>
        <rFont val="Calibri"/>
        <family val="2"/>
      </rPr>
      <t>(1480 х 740 х 100)</t>
    </r>
  </si>
  <si>
    <r>
      <t xml:space="preserve">П 15-8с </t>
    </r>
    <r>
      <rPr>
        <i/>
        <sz val="10"/>
        <rFont val="Calibri"/>
        <family val="2"/>
      </rPr>
      <t>(1840 х 1495 х 120)</t>
    </r>
  </si>
  <si>
    <r>
      <t xml:space="preserve">П 15д-8 </t>
    </r>
    <r>
      <rPr>
        <i/>
        <sz val="10"/>
        <rFont val="Calibri"/>
        <family val="2"/>
      </rPr>
      <t>(1840 х 740 х 120)</t>
    </r>
  </si>
  <si>
    <r>
      <t xml:space="preserve">Плиты каналов </t>
    </r>
    <r>
      <rPr>
        <i/>
        <sz val="13"/>
        <rFont val="Calibri"/>
        <family val="2"/>
      </rPr>
      <t>(серия 3.006.1-2.87.6)</t>
    </r>
  </si>
  <si>
    <r>
      <t xml:space="preserve">Плиты каналов </t>
    </r>
    <r>
      <rPr>
        <i/>
        <sz val="13"/>
        <rFont val="Calibri"/>
        <family val="2"/>
      </rPr>
      <t>(серия 1243.1.4)</t>
    </r>
  </si>
  <si>
    <r>
      <t xml:space="preserve">ПТ 12,5-11,9 </t>
    </r>
    <r>
      <rPr>
        <i/>
        <sz val="10"/>
        <rFont val="Calibri"/>
        <family val="2"/>
      </rPr>
      <t>(1100 х 900 х 80)</t>
    </r>
  </si>
  <si>
    <r>
      <t xml:space="preserve">ОГ-1 </t>
    </r>
    <r>
      <rPr>
        <i/>
        <sz val="10"/>
        <rFont val="Calibri"/>
        <family val="2"/>
      </rPr>
      <t>(d трубы 89)</t>
    </r>
  </si>
  <si>
    <r>
      <t xml:space="preserve">ОГ-2 </t>
    </r>
    <r>
      <rPr>
        <i/>
        <sz val="10"/>
        <rFont val="Calibri"/>
        <family val="2"/>
      </rPr>
      <t>(d трубы 76)</t>
    </r>
  </si>
  <si>
    <r>
      <t>Лестничные ступени</t>
    </r>
    <r>
      <rPr>
        <i/>
        <sz val="13"/>
        <rFont val="Calibri"/>
        <family val="2"/>
      </rPr>
      <t xml:space="preserve"> (ГОСТ 8717.0-84)</t>
    </r>
  </si>
  <si>
    <t>Наименование</t>
  </si>
  <si>
    <t>ЛМ 28-12</t>
  </si>
  <si>
    <t>Лестничные площадки и марши</t>
  </si>
  <si>
    <t>ЛПР 25-16к</t>
  </si>
  <si>
    <r>
      <t xml:space="preserve">П 8-8с </t>
    </r>
    <r>
      <rPr>
        <i/>
        <sz val="10"/>
        <rFont val="Calibri"/>
        <family val="2"/>
      </rPr>
      <t>(1160 х 1480 х 100)</t>
    </r>
  </si>
  <si>
    <r>
      <t xml:space="preserve">П 8д-8 </t>
    </r>
    <r>
      <rPr>
        <i/>
        <sz val="10"/>
        <rFont val="Calibri"/>
        <family val="2"/>
      </rPr>
      <t>(1160 х 740 х 100)</t>
    </r>
  </si>
  <si>
    <r>
      <t xml:space="preserve">П 8-11с </t>
    </r>
    <r>
      <rPr>
        <i/>
        <sz val="10"/>
        <rFont val="Calibri"/>
        <family val="2"/>
      </rPr>
      <t>(1160 х 1480 х 100)</t>
    </r>
  </si>
  <si>
    <r>
      <t xml:space="preserve">П 11-8с </t>
    </r>
    <r>
      <rPr>
        <i/>
        <sz val="10"/>
        <rFont val="Calibri"/>
        <family val="2"/>
      </rPr>
      <t>(1480 х 1480 х 100)</t>
    </r>
  </si>
  <si>
    <r>
      <t xml:space="preserve">ПТ 12,5-8,6 </t>
    </r>
    <r>
      <rPr>
        <i/>
        <sz val="10"/>
        <rFont val="Calibri"/>
        <family val="2"/>
      </rPr>
      <t>(800 х 590 х 80)</t>
    </r>
  </si>
  <si>
    <t>Длина, м</t>
  </si>
  <si>
    <r>
      <t>П 18-5с</t>
    </r>
    <r>
      <rPr>
        <i/>
        <sz val="11"/>
        <rFont val="Calibri"/>
        <family val="2"/>
      </rPr>
      <t xml:space="preserve"> </t>
    </r>
    <r>
      <rPr>
        <i/>
        <sz val="10"/>
        <rFont val="Calibri"/>
        <family val="2"/>
      </rPr>
      <t>(2160 х 1480 х 150)</t>
    </r>
  </si>
  <si>
    <r>
      <t>П 18-8с</t>
    </r>
    <r>
      <rPr>
        <i/>
        <sz val="13"/>
        <rFont val="Calibri"/>
        <family val="2"/>
      </rPr>
      <t xml:space="preserve"> </t>
    </r>
    <r>
      <rPr>
        <i/>
        <sz val="10"/>
        <rFont val="Calibri"/>
        <family val="2"/>
      </rPr>
      <t>(2160 х 1480 х 150)</t>
    </r>
  </si>
  <si>
    <r>
      <t xml:space="preserve">П 6-15с </t>
    </r>
    <r>
      <rPr>
        <i/>
        <sz val="10"/>
        <rFont val="Calibri"/>
        <family val="2"/>
      </rPr>
      <t>(780 х 1480 х 120)</t>
    </r>
  </si>
  <si>
    <r>
      <t xml:space="preserve">П 21-8с </t>
    </r>
    <r>
      <rPr>
        <i/>
        <sz val="10"/>
        <rFont val="Calibri"/>
        <family val="2"/>
      </rPr>
      <t>(2460 х 1480 х 160)</t>
    </r>
  </si>
  <si>
    <t>ФБС 8-5-6</t>
  </si>
  <si>
    <t>КЦП 1-20-2</t>
  </si>
  <si>
    <t>Люк легкий</t>
  </si>
  <si>
    <t>Люк тяжелый (дорожный)</t>
  </si>
  <si>
    <t>ПРАЙС-ЛИСТ</t>
  </si>
  <si>
    <t>Ахундов Антон Адильевич</t>
  </si>
  <si>
    <t>ГОСТ 8829-94, Ширина 1,5 м</t>
  </si>
  <si>
    <t>ГОСТ 9561-91, Ширина 1,2 м</t>
  </si>
  <si>
    <r>
      <t xml:space="preserve">П 8д-11с </t>
    </r>
    <r>
      <rPr>
        <i/>
        <sz val="10"/>
        <rFont val="Calibri"/>
        <family val="2"/>
      </rPr>
      <t>(1160 х 670 х 100)</t>
    </r>
  </si>
  <si>
    <t>КЦД 20</t>
  </si>
  <si>
    <t>49-22-22</t>
  </si>
  <si>
    <t>Дождеприемник чугунный ДБ-2</t>
  </si>
  <si>
    <t>ФБС 8-4-6</t>
  </si>
  <si>
    <t>ФБС 8-6-6</t>
  </si>
  <si>
    <t>29-14-62</t>
  </si>
  <si>
    <t>ЛМП 57.11.15-5</t>
  </si>
  <si>
    <r>
      <t xml:space="preserve">ПО-1 </t>
    </r>
    <r>
      <rPr>
        <i/>
        <sz val="10"/>
        <rFont val="Calibri"/>
        <family val="2"/>
      </rPr>
      <t>(2000 х 2300 х 180) два отверстия</t>
    </r>
  </si>
  <si>
    <r>
      <t xml:space="preserve">ПО-2 </t>
    </r>
    <r>
      <rPr>
        <i/>
        <sz val="10"/>
        <rFont val="Calibri"/>
        <family val="2"/>
      </rPr>
      <t>(1480 х 1480 х 120) одно отверстие</t>
    </r>
  </si>
  <si>
    <r>
      <t xml:space="preserve">ПО-3 </t>
    </r>
    <r>
      <rPr>
        <i/>
        <sz val="10"/>
        <rFont val="Calibri"/>
        <family val="2"/>
      </rPr>
      <t>(1750 х 1480 х 160) одно отверстие</t>
    </r>
  </si>
  <si>
    <r>
      <t xml:space="preserve">ПО-4 </t>
    </r>
    <r>
      <rPr>
        <i/>
        <sz val="10"/>
        <rFont val="Calibri"/>
        <family val="2"/>
      </rPr>
      <t>(2300 х 1480 х 200) одно отверстие</t>
    </r>
  </si>
  <si>
    <r>
      <t xml:space="preserve">ПО-5 </t>
    </r>
    <r>
      <rPr>
        <i/>
        <sz val="10"/>
        <rFont val="Calibri"/>
        <family val="2"/>
      </rPr>
      <t>(2980 х 1480 х 200) одно отверстие</t>
    </r>
  </si>
  <si>
    <t>Дождеприемник чугунный ДК</t>
  </si>
  <si>
    <t>Иневаткин Павел Михайлович</t>
  </si>
  <si>
    <t>Стоимость установки монтажных петель</t>
  </si>
  <si>
    <t>Стоимость с петлями петлями</t>
  </si>
  <si>
    <t>Стоимость с петялями</t>
  </si>
  <si>
    <t>23-40-51</t>
  </si>
  <si>
    <t>23-40-51, 
8-910-68-000-86</t>
  </si>
  <si>
    <t>ЛМП 60.11.15-5</t>
  </si>
  <si>
    <t>ПБ 90-15-8</t>
  </si>
  <si>
    <t>ПБ 89-15-8</t>
  </si>
  <si>
    <t>ПБ 88-15-8</t>
  </si>
  <si>
    <t>ПБ 87-15-8</t>
  </si>
  <si>
    <t>ПБ 86-15-8</t>
  </si>
  <si>
    <t>ПБ 85-15-8</t>
  </si>
  <si>
    <t>Соловьева Лариса Алексеевна</t>
  </si>
  <si>
    <r>
      <t xml:space="preserve">Перемычки </t>
    </r>
    <r>
      <rPr>
        <i/>
        <sz val="13"/>
        <rFont val="Calibri"/>
        <family val="2"/>
      </rPr>
      <t>(серия 1.038.1-1 в.1,2,3,4)</t>
    </r>
  </si>
  <si>
    <t>ФЛ 12.8-3</t>
  </si>
  <si>
    <t>ФЛ 12.8-4</t>
  </si>
  <si>
    <t>ФЛ 12.12-3</t>
  </si>
  <si>
    <t>ФЛ 12.12-4</t>
  </si>
  <si>
    <t>ФЛ 12.24-3</t>
  </si>
  <si>
    <t>ФЛ 12.24-4</t>
  </si>
  <si>
    <t>ФЛ 14.8-3</t>
  </si>
  <si>
    <t>ФЛ 14.8-4</t>
  </si>
  <si>
    <t>ФЛ 14.12-3</t>
  </si>
  <si>
    <t>ФЛ 14.12-4</t>
  </si>
  <si>
    <t>ФЛ 14.24-3</t>
  </si>
  <si>
    <t>ФЛ 14.24-4</t>
  </si>
  <si>
    <t>ФЛ 16.8-3</t>
  </si>
  <si>
    <t>ФЛ 16.8-4</t>
  </si>
  <si>
    <t>ФЛ 16.12-3</t>
  </si>
  <si>
    <t>ФЛ 16.12-4</t>
  </si>
  <si>
    <t>ФЛ 16.24-3</t>
  </si>
  <si>
    <t>ФЛ 16.24-4</t>
  </si>
  <si>
    <t>ФЛ 20.8-3</t>
  </si>
  <si>
    <t>ФЛ 20.8-4</t>
  </si>
  <si>
    <t>ФЛ 20.12-3</t>
  </si>
  <si>
    <t>ФЛ 20.12-4</t>
  </si>
  <si>
    <t>ФЛ 24.8-3</t>
  </si>
  <si>
    <t>ФЛ 24.8-4</t>
  </si>
  <si>
    <t>ФЛ 24.12-3</t>
  </si>
  <si>
    <t>ФЛ 24.12-4</t>
  </si>
  <si>
    <t>ФЛ 28.8-3</t>
  </si>
  <si>
    <t>ФЛ 28.8-4</t>
  </si>
  <si>
    <t>ФЛ 28.12-3</t>
  </si>
  <si>
    <t>ФЛ 28.12-4</t>
  </si>
  <si>
    <t>ФЛ 32.8-3</t>
  </si>
  <si>
    <t>ФЛ 32.12-3</t>
  </si>
  <si>
    <r>
      <t>Прогоны и опорные плиты</t>
    </r>
    <r>
      <rPr>
        <i/>
        <sz val="13"/>
        <rFont val="Calibri"/>
        <family val="2"/>
      </rPr>
      <t xml:space="preserve"> (серия 1.225-2)</t>
    </r>
  </si>
  <si>
    <r>
      <t xml:space="preserve">Элементы колодцев </t>
    </r>
    <r>
      <rPr>
        <i/>
        <sz val="13"/>
        <rFont val="Calibri"/>
        <family val="2"/>
      </rPr>
      <t>(серия 3.900-3 в.7)</t>
    </r>
  </si>
  <si>
    <t>КЦ 10-6</t>
  </si>
  <si>
    <r>
      <t xml:space="preserve">3ПБ 13-37П </t>
    </r>
    <r>
      <rPr>
        <i/>
        <sz val="10"/>
        <rFont val="Calibri"/>
        <family val="2"/>
      </rPr>
      <t>(120 х 220)</t>
    </r>
  </si>
  <si>
    <r>
      <t xml:space="preserve">3ПБ 21-8П </t>
    </r>
    <r>
      <rPr>
        <i/>
        <sz val="10"/>
        <rFont val="Calibri"/>
        <family val="2"/>
      </rPr>
      <t>(120 х 220)</t>
    </r>
  </si>
  <si>
    <r>
      <t xml:space="preserve">5ПБ 18-27П </t>
    </r>
    <r>
      <rPr>
        <i/>
        <sz val="10"/>
        <rFont val="Calibri"/>
        <family val="2"/>
      </rPr>
      <t>(250 х 220)</t>
    </r>
  </si>
  <si>
    <r>
      <t xml:space="preserve">6ПБ 35-37П </t>
    </r>
    <r>
      <rPr>
        <i/>
        <sz val="10"/>
        <rFont val="Calibri"/>
        <family val="2"/>
      </rPr>
      <t>(3500 х 250 х 290)</t>
    </r>
  </si>
  <si>
    <r>
      <t xml:space="preserve">8ПБ 13-1П </t>
    </r>
    <r>
      <rPr>
        <i/>
        <sz val="10"/>
        <rFont val="Calibri"/>
        <family val="2"/>
      </rPr>
      <t>(1290 х 120 х90)</t>
    </r>
  </si>
  <si>
    <r>
      <t xml:space="preserve">9ПБ 13-37П </t>
    </r>
    <r>
      <rPr>
        <i/>
        <sz val="10"/>
        <rFont val="Calibri"/>
        <family val="2"/>
      </rPr>
      <t>(120 х 190)</t>
    </r>
  </si>
  <si>
    <r>
      <t xml:space="preserve">10ПБ 18-27П </t>
    </r>
    <r>
      <rPr>
        <i/>
        <sz val="10"/>
        <rFont val="Calibri"/>
        <family val="2"/>
      </rPr>
      <t>(250 х 190)</t>
    </r>
  </si>
  <si>
    <r>
      <t xml:space="preserve">3ПП 14-71 </t>
    </r>
    <r>
      <rPr>
        <i/>
        <sz val="10"/>
        <rFont val="Calibri"/>
        <family val="2"/>
      </rPr>
      <t>(380 х 220)</t>
    </r>
  </si>
  <si>
    <r>
      <t xml:space="preserve">ИП 44-25 </t>
    </r>
    <r>
      <rPr>
        <i/>
        <sz val="10"/>
        <rFont val="Calibri"/>
        <family val="2"/>
      </rPr>
      <t>(250 х 450\220)</t>
    </r>
  </si>
  <si>
    <r>
      <t xml:space="preserve">ПРГ 36.1.4-4т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3580 х 120 х 400)</t>
    </r>
  </si>
  <si>
    <r>
      <t xml:space="preserve">ПРГ 32.1.4-4т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3180 х 120 х 400)</t>
    </r>
  </si>
  <si>
    <r>
      <t xml:space="preserve">ПРГ 28.1.3-4т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2780 х 120 х 300)</t>
    </r>
  </si>
  <si>
    <r>
      <t xml:space="preserve">ОП 4.4-т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380 х 380 х 140)</t>
    </r>
  </si>
  <si>
    <r>
      <t xml:space="preserve">ОП 5.2-т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510 х 250 х 140)</t>
    </r>
  </si>
  <si>
    <r>
      <t xml:space="preserve">ОП 5.4-т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510 х 380 х 140)</t>
    </r>
  </si>
  <si>
    <r>
      <t xml:space="preserve">ОП 6.4-т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640 х 380 х 220)</t>
    </r>
  </si>
  <si>
    <r>
      <t xml:space="preserve">КЦО-2 </t>
    </r>
    <r>
      <rPr>
        <i/>
        <sz val="10"/>
        <rFont val="Calibri"/>
        <family val="2"/>
      </rPr>
      <t>(1700 х 1700 х 150 d-100)</t>
    </r>
  </si>
  <si>
    <r>
      <t xml:space="preserve">КЦО-3 </t>
    </r>
    <r>
      <rPr>
        <i/>
        <sz val="10"/>
        <rFont val="Calibri"/>
        <family val="2"/>
      </rPr>
      <t>(2500 х 1750 х 220 d-640)</t>
    </r>
  </si>
  <si>
    <r>
      <t xml:space="preserve">Плита П-3 </t>
    </r>
    <r>
      <rPr>
        <i/>
        <sz val="10"/>
        <rFont val="Calibri"/>
        <family val="2"/>
      </rPr>
      <t>(820 х 510)</t>
    </r>
  </si>
  <si>
    <r>
      <t xml:space="preserve">Лоток Т-1 </t>
    </r>
    <r>
      <rPr>
        <i/>
        <sz val="10"/>
        <rFont val="Calibri"/>
        <family val="2"/>
      </rPr>
      <t>(1000 х 450 х 220)</t>
    </r>
  </si>
  <si>
    <r>
      <t xml:space="preserve">ОП 2 </t>
    </r>
    <r>
      <rPr>
        <i/>
        <sz val="10"/>
        <rFont val="Calibri"/>
        <family val="2"/>
      </rPr>
      <t>(200 х 300 х 90)</t>
    </r>
  </si>
  <si>
    <r>
      <t xml:space="preserve">ОП 3 </t>
    </r>
    <r>
      <rPr>
        <i/>
        <sz val="10"/>
        <rFont val="Calibri"/>
        <family val="2"/>
      </rPr>
      <t>(400 х 400 х 90)</t>
    </r>
  </si>
  <si>
    <r>
      <t xml:space="preserve">ОП 4 </t>
    </r>
    <r>
      <rPr>
        <i/>
        <sz val="10"/>
        <rFont val="Calibri"/>
        <family val="2"/>
      </rPr>
      <t>(500 х 500 х 140)</t>
    </r>
  </si>
  <si>
    <r>
      <t xml:space="preserve">Л 4д-8с </t>
    </r>
    <r>
      <rPr>
        <i/>
        <sz val="10"/>
        <rFont val="Calibri"/>
        <family val="2"/>
      </rPr>
      <t>(780 х 530 х 750)</t>
    </r>
  </si>
  <si>
    <r>
      <t xml:space="preserve">П 21д-8 </t>
    </r>
    <r>
      <rPr>
        <i/>
        <sz val="10"/>
        <rFont val="Calibri"/>
        <family val="2"/>
      </rPr>
      <t>(2460х740х160)</t>
    </r>
  </si>
  <si>
    <t>Вес, 
тн</t>
  </si>
  <si>
    <t>Длина,
 м</t>
  </si>
  <si>
    <r>
      <t xml:space="preserve">Л 1с </t>
    </r>
    <r>
      <rPr>
        <i/>
        <sz val="10"/>
        <rFont val="Calibri"/>
        <family val="2"/>
      </rPr>
      <t>(610 х 370 х 2400 глубина - 300)</t>
    </r>
  </si>
  <si>
    <r>
      <t xml:space="preserve">КЦО-1 (КО6) </t>
    </r>
    <r>
      <rPr>
        <i/>
        <sz val="10"/>
        <rFont val="Calibri"/>
        <family val="2"/>
      </rPr>
      <t>(d1-840, d2-580, h-70)</t>
    </r>
  </si>
  <si>
    <t>Наименование изделия 
Марка</t>
  </si>
  <si>
    <t>Цена</t>
  </si>
  <si>
    <t>E-mail: ivksk_gbi@mail.ru</t>
  </si>
  <si>
    <t>Начальник отдела продаж:</t>
  </si>
  <si>
    <t>Генеральный директор:</t>
  </si>
  <si>
    <t>Морозова Наталия Александровна</t>
  </si>
  <si>
    <r>
      <t xml:space="preserve">Менеджер направления 
</t>
    </r>
    <r>
      <rPr>
        <b/>
        <sz val="14"/>
        <rFont val="Calibri"/>
        <family val="2"/>
      </rPr>
      <t>ТОВАРНЫЕ СМЕСИ</t>
    </r>
    <r>
      <rPr>
        <sz val="14"/>
        <rFont val="Calibri"/>
        <family val="2"/>
      </rPr>
      <t>:</t>
    </r>
  </si>
  <si>
    <r>
      <t xml:space="preserve">Менеджер направления
</t>
    </r>
    <r>
      <rPr>
        <b/>
        <sz val="14"/>
        <rFont val="Calibri"/>
        <family val="2"/>
      </rPr>
      <t>ЖЕЛЕЗОБЕТОННЫЕ ИЗДЕЛИЯ</t>
    </r>
    <r>
      <rPr>
        <sz val="14"/>
        <rFont val="Calibri"/>
        <family val="2"/>
      </rPr>
      <t>:</t>
    </r>
  </si>
  <si>
    <r>
      <t xml:space="preserve">ЛС 9-17 </t>
    </r>
    <r>
      <rPr>
        <i/>
        <sz val="10"/>
        <rFont val="Calibri"/>
        <family val="2"/>
      </rPr>
      <t>подвальная</t>
    </r>
  </si>
  <si>
    <r>
      <t xml:space="preserve">ЛС 11-17 </t>
    </r>
    <r>
      <rPr>
        <i/>
        <sz val="10"/>
        <rFont val="Calibri"/>
        <family val="2"/>
      </rPr>
      <t>подвальная</t>
    </r>
  </si>
  <si>
    <r>
      <t xml:space="preserve">ЛС 12-2 </t>
    </r>
    <r>
      <rPr>
        <i/>
        <sz val="10"/>
        <rFont val="Calibri"/>
        <family val="2"/>
      </rPr>
      <t>с закладными</t>
    </r>
  </si>
  <si>
    <t>БР 80.20.8</t>
  </si>
  <si>
    <t>БР 80.30.15</t>
  </si>
  <si>
    <t>Пустотные плиты перекрытия длиной до 9000 мм и толщиной 220 мм</t>
  </si>
  <si>
    <t>Плиты ПБ с возможностью установки монтажных петель</t>
  </si>
  <si>
    <r>
      <t xml:space="preserve">Плитка тротуарная </t>
    </r>
    <r>
      <rPr>
        <b/>
        <i/>
        <sz val="10"/>
        <rFont val="Calibri"/>
        <family val="2"/>
      </rPr>
      <t>(200 х 100 х 60)</t>
    </r>
  </si>
  <si>
    <r>
      <t xml:space="preserve">Решётка газонная косая </t>
    </r>
    <r>
      <rPr>
        <b/>
        <i/>
        <sz val="10"/>
        <rFont val="Calibri"/>
        <family val="2"/>
      </rPr>
      <t>(245 х 370 х 80)</t>
    </r>
  </si>
  <si>
    <t>!!! НОВИНКА !!! НОВИНКА !!! НОВИНКА !!!</t>
  </si>
  <si>
    <t>Принимаем заказы на изготовление доборных плит, стоимость 255 руб. п.м.</t>
  </si>
  <si>
    <t>Принимаем заказы на изготовление косых резов, стоимость 560 руб. п.м.</t>
  </si>
  <si>
    <r>
      <t xml:space="preserve">Л 4-8с </t>
    </r>
    <r>
      <rPr>
        <i/>
        <sz val="10"/>
        <rFont val="Calibri"/>
        <family val="2"/>
      </rPr>
      <t>(780 х 530 х 3000)</t>
    </r>
  </si>
  <si>
    <t>ЛМП 57.11.17-5</t>
  </si>
  <si>
    <t>ЛМП 60.11.17-5</t>
  </si>
  <si>
    <t>Одноместные</t>
  </si>
  <si>
    <t>1700 х 1540 х 1500 
(толщина стенок 100 мм)</t>
  </si>
  <si>
    <t>Двухместные</t>
  </si>
  <si>
    <t>3000 х 1540 х 1500 
(толщина стенок 100 мм)</t>
  </si>
  <si>
    <t>Трехместные</t>
  </si>
  <si>
    <t>4700 х 1580 х 1500
(толщина стенок 100 мм)</t>
  </si>
  <si>
    <t>ПМК-1С сборная</t>
  </si>
  <si>
    <t>ПМК-2С сборная</t>
  </si>
  <si>
    <t>ПМК-3С сборная</t>
  </si>
  <si>
    <t>Размеры наружние, мм
(длина х высота х глубина)</t>
  </si>
  <si>
    <r>
      <t xml:space="preserve">2П 30.18-30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3,0 х 1,75 х 0,17)</t>
    </r>
  </si>
  <si>
    <t>Сваи</t>
  </si>
  <si>
    <r>
      <t xml:space="preserve">Л12-8 </t>
    </r>
    <r>
      <rPr>
        <i/>
        <sz val="10"/>
        <rFont val="Calibri"/>
        <family val="2"/>
      </rPr>
      <t>(3000х1010х1480)</t>
    </r>
  </si>
  <si>
    <t>С 30.15-3</t>
  </si>
  <si>
    <t xml:space="preserve">С 30.30-3 </t>
  </si>
  <si>
    <t xml:space="preserve">С 40.30-3 </t>
  </si>
  <si>
    <t xml:space="preserve">С 40.15-3 </t>
  </si>
  <si>
    <t>С 50.30-3.1</t>
  </si>
  <si>
    <t>С 60.30-6.1</t>
  </si>
  <si>
    <t>С70.30-6.1</t>
  </si>
  <si>
    <t>С 80.30-8.1</t>
  </si>
  <si>
    <t>С 90.30-8.1</t>
  </si>
  <si>
    <t>С 100.30-6.1</t>
  </si>
  <si>
    <t>С 100.30-8.1</t>
  </si>
  <si>
    <t>С 100.30-10</t>
  </si>
  <si>
    <t>С 60.30-3.1</t>
  </si>
  <si>
    <t>С 80.30-6.1</t>
  </si>
  <si>
    <t>С 110.30-8.1</t>
  </si>
  <si>
    <t>Ввентблок КРБ 800х400х280</t>
  </si>
  <si>
    <t>Дымоходы КРБ 570х570х250</t>
  </si>
  <si>
    <t>Комбинат Строительных Конструкций</t>
  </si>
  <si>
    <t xml:space="preserve">Мольков Андрей Геннадьевич </t>
  </si>
  <si>
    <t>Сайт: www.ivkskbeton.ru</t>
  </si>
  <si>
    <t>231-000</t>
  </si>
  <si>
    <r>
      <t xml:space="preserve">Менеджер направления </t>
    </r>
    <r>
      <rPr>
        <b/>
        <sz val="14"/>
        <rFont val="Calibri"/>
        <family val="2"/>
      </rPr>
      <t xml:space="preserve">Цемент и </t>
    </r>
    <r>
      <rPr>
        <sz val="14"/>
        <rFont val="Calibri"/>
        <family val="2"/>
      </rPr>
      <t xml:space="preserve">
</t>
    </r>
    <r>
      <rPr>
        <b/>
        <sz val="14"/>
        <rFont val="Calibri"/>
        <family val="2"/>
      </rPr>
      <t>ЖЕЛЕЗОБЕТОННЫЕ ИЗДЕЛИЯ</t>
    </r>
    <r>
      <rPr>
        <sz val="14"/>
        <rFont val="Calibri"/>
        <family val="2"/>
      </rPr>
      <t>:</t>
    </r>
  </si>
  <si>
    <t>153032, г.Иваново, ул.Станкостроителей, д.17</t>
  </si>
  <si>
    <t>секретарь: тел/факс (4932) 23-40-51, отдел продаж: тел/факс (4932) 49-22-22, 29-14-62,231-000</t>
  </si>
  <si>
    <t>Многоканальный телефон отдела продаж 362-362</t>
  </si>
  <si>
    <t>Цена 
с покраской</t>
  </si>
  <si>
    <t>Покраска</t>
  </si>
  <si>
    <t>Наименование продукции
Марка</t>
  </si>
  <si>
    <t>Ед. изм.</t>
  </si>
  <si>
    <t>Цена 
с ФНС до -5</t>
  </si>
  <si>
    <t>Цена 
с ФНС до -10</t>
  </si>
  <si>
    <t>Цена 
с ФНС до -15</t>
  </si>
  <si>
    <t>Товарный бетон П3/П4</t>
  </si>
  <si>
    <t>М-100 В-7,5 П3/П4</t>
  </si>
  <si>
    <t>м3</t>
  </si>
  <si>
    <t>М-150 В-12,5 П3/П4</t>
  </si>
  <si>
    <t>М-200 В-15 П3/П4</t>
  </si>
  <si>
    <t>М-250 В-20 П3/П4</t>
  </si>
  <si>
    <t>М-300 В-22,5 П3/П4</t>
  </si>
  <si>
    <t>М-350 В-25 П3/П4</t>
  </si>
  <si>
    <t>М-400 В-30 П3/П4</t>
  </si>
  <si>
    <t xml:space="preserve">Раствор </t>
  </si>
  <si>
    <t>М-50</t>
  </si>
  <si>
    <t>М-75</t>
  </si>
  <si>
    <t>М-100</t>
  </si>
  <si>
    <t>М-150</t>
  </si>
  <si>
    <t>М-200</t>
  </si>
  <si>
    <t>Пескобетон</t>
  </si>
  <si>
    <t>М-250</t>
  </si>
  <si>
    <t>М-300</t>
  </si>
  <si>
    <t>ПРИНИМАЕМ ЗАКАЗЫ НА ИЗГОТОВЛЕНИЕ БЕТОНА НА ГРАНИТНОМ ЩЕБНЕ</t>
  </si>
  <si>
    <r>
      <rPr>
        <b/>
        <sz val="28"/>
        <rFont val="Calibri"/>
        <family val="2"/>
      </rPr>
      <t xml:space="preserve">СКИДКИ!!! </t>
    </r>
    <r>
      <rPr>
        <b/>
        <sz val="14"/>
        <rFont val="Calibri"/>
        <family val="2"/>
      </rPr>
      <t>ПРИ ЗАКАЗЕ &gt;10 м3 И 100% ПРЕДОПЛАТЕ</t>
    </r>
  </si>
  <si>
    <t>всегда высокое качество</t>
  </si>
  <si>
    <t>подумайте о качестве</t>
  </si>
  <si>
    <t xml:space="preserve"> • заводской контроль качества - аттестованная лаборатория</t>
  </si>
  <si>
    <t xml:space="preserve"> • весовой контроль на электронных весах</t>
  </si>
  <si>
    <t xml:space="preserve"> • отгрузка продукции с двух независимых бетоносмесительных узлов</t>
  </si>
  <si>
    <t xml:space="preserve"> • гарантированные поставки (производительность оборудования до 600 м3 товарного бетона в рабочую смену)</t>
  </si>
  <si>
    <t xml:space="preserve"> • опыт непрерывных отгрузок товарных смесей объемом белее 1000 м3</t>
  </si>
  <si>
    <t xml:space="preserve"> • своевременная доставка</t>
  </si>
  <si>
    <t>Ед.изм.</t>
  </si>
  <si>
    <t>Стоимость одного часа работы*</t>
  </si>
  <si>
    <t>час</t>
  </si>
  <si>
    <t>Стоимость одного часа сверхнормативного времени работы (более 8часов)</t>
  </si>
  <si>
    <t>Стоимость дополнительных бетоноводов длиной 3 м</t>
  </si>
  <si>
    <t>шт</t>
  </si>
  <si>
    <t>Шланг</t>
  </si>
  <si>
    <t>Доставка бетононасоса по области**</t>
  </si>
  <si>
    <t>км</t>
  </si>
  <si>
    <t>Пусковая смесь для бетононасоса</t>
  </si>
  <si>
    <t xml:space="preserve">Перестановка бетононасоса на объекте </t>
  </si>
  <si>
    <t>раз</t>
  </si>
  <si>
    <t>* Минимальная смена работы бетононасоса 4 часа</t>
  </si>
  <si>
    <t>** Доставка бетононасоса по области оплачивается до объекта и обратно согласно пробегу</t>
  </si>
  <si>
    <t xml:space="preserve">Для перекачивание используются смеси подвижностью П4 </t>
  </si>
  <si>
    <t>Для установки бетононасоса на объекте требуется площадка 8 м х 10 м</t>
  </si>
  <si>
    <t>ПРАЙСЛИСТ НА ДОСТАВКУ</t>
  </si>
  <si>
    <t>Расстояние перевозки</t>
  </si>
  <si>
    <t>до 15 км</t>
  </si>
  <si>
    <t>16-20 км</t>
  </si>
  <si>
    <t>21-25 км</t>
  </si>
  <si>
    <t>36-40 км</t>
  </si>
  <si>
    <t>41-45 км</t>
  </si>
  <si>
    <t>46-50 км</t>
  </si>
  <si>
    <t>51-55 км</t>
  </si>
  <si>
    <t>56-60 км</t>
  </si>
  <si>
    <t>61-65 км</t>
  </si>
  <si>
    <t>66-70 км</t>
  </si>
  <si>
    <t>71-75 км</t>
  </si>
  <si>
    <t>76-80 км</t>
  </si>
  <si>
    <t>81-85 км</t>
  </si>
  <si>
    <t>86-90 км</t>
  </si>
  <si>
    <t>91-95 км</t>
  </si>
  <si>
    <t>96-100 км</t>
  </si>
  <si>
    <t>101-105 км</t>
  </si>
  <si>
    <t>106-110 км</t>
  </si>
  <si>
    <t>111-115 км</t>
  </si>
  <si>
    <t>116-120 км</t>
  </si>
  <si>
    <t>121-125 км</t>
  </si>
  <si>
    <t>Наименование транспортного средства</t>
  </si>
  <si>
    <t>Миксер (сверхнормативное время работы), &gt; 30 мин</t>
  </si>
  <si>
    <t>А/т услуги самосвал до 2 м3 по городу</t>
  </si>
  <si>
    <t>рейс</t>
  </si>
  <si>
    <t>А/т услуги самосвал  до 3 м3 по городу</t>
  </si>
  <si>
    <t>А/т услуги трал, самосвал г/п до 10 т по городу</t>
  </si>
  <si>
    <t>А/т услуги трал, самосвал г/п до 20 т по городу</t>
  </si>
  <si>
    <t>А/т услуги трал, самосвал г/п до 25 т по городу</t>
  </si>
  <si>
    <t>А/т услуги трал г/п до 20-25 т (кузов 2.5 х 13.6м) по городу</t>
  </si>
  <si>
    <t xml:space="preserve">Ат услуги трал, самосвал (сверхнормативное время работы), &gt; 40 мин </t>
  </si>
  <si>
    <t>А/т услуги манипулятора г/п до 5 т стрела г/п до 3,5 т по городу</t>
  </si>
  <si>
    <t>рейс (3ч)</t>
  </si>
  <si>
    <t xml:space="preserve">А/т услуги манипулятора г/п до 10 т стрела г/п до 3,5 т по городу </t>
  </si>
  <si>
    <t>А/т услуги манипулятора г/п до 20 т стрела г/п до 10 т по городу</t>
  </si>
  <si>
    <t>А/т услуги бетононасоса стрела до 37 м (доп. оборудование до 100 м)</t>
  </si>
  <si>
    <t>до 2м3</t>
  </si>
  <si>
    <t>до 5м3</t>
  </si>
  <si>
    <t>до 7м3</t>
  </si>
  <si>
    <t>до 8м3</t>
  </si>
  <si>
    <t>до 9м3</t>
  </si>
  <si>
    <t>ПРГ 60.2.5-4т (5980 х 200 х 500)</t>
  </si>
  <si>
    <r>
      <t xml:space="preserve">Л11-8 </t>
    </r>
    <r>
      <rPr>
        <i/>
        <sz val="10"/>
        <rFont val="Calibri"/>
        <family val="2"/>
      </rPr>
      <t>(3000х700х1480)</t>
    </r>
  </si>
  <si>
    <r>
      <t>Л 19-8</t>
    </r>
    <r>
      <rPr>
        <i/>
        <sz val="13"/>
        <rFont val="Calibri"/>
        <family val="2"/>
      </rPr>
      <t xml:space="preserve"> </t>
    </r>
    <r>
      <rPr>
        <i/>
        <sz val="10"/>
        <rFont val="Calibri"/>
        <family val="2"/>
      </rPr>
      <t>(2160 х 740 х 2990)</t>
    </r>
  </si>
  <si>
    <t>С30.20-3</t>
  </si>
  <si>
    <t>С40.20-3</t>
  </si>
  <si>
    <t>С50.20-3</t>
  </si>
  <si>
    <t>С50.20-6</t>
  </si>
  <si>
    <t>С60.20-3</t>
  </si>
  <si>
    <t>С60.20-6</t>
  </si>
  <si>
    <t>ПБ 93-15-8</t>
  </si>
  <si>
    <t>ПБ 92-15-8</t>
  </si>
  <si>
    <t>ПБ 91-15-8</t>
  </si>
  <si>
    <t>Цена за 1 м2 плит шириной 1,5</t>
  </si>
  <si>
    <t>Цена за 1 м2 плит шириной 1,2</t>
  </si>
  <si>
    <t xml:space="preserve">Цена </t>
  </si>
  <si>
    <t>ФЛ 6.12-3</t>
  </si>
  <si>
    <t>ФЛ 6.24-3</t>
  </si>
  <si>
    <t>Цена 
с ФНС до -20</t>
  </si>
  <si>
    <t>25-27 км</t>
  </si>
  <si>
    <t>28-30 км</t>
  </si>
  <si>
    <t>31-33 км</t>
  </si>
  <si>
    <t xml:space="preserve"> • возможность работы по гибкому графику 
(работа в выходные дни и продленную смену)</t>
  </si>
  <si>
    <t xml:space="preserve"> • большой парк автоспецтехники (самосвалы, миксера от 2 м3 до 11 м3)</t>
  </si>
  <si>
    <t>от 08 апреля  2024 года</t>
  </si>
  <si>
    <t>ПРАЙСЛИСТ НА ЖБИ от 08.04.2024</t>
  </si>
  <si>
    <t>ПРАЙСЛИСТ НА 
ж/б площадки для мусорных контейнеров 
от 08.04.2024</t>
  </si>
  <si>
    <t>ПРАЙСЛИСТ НА ПЛИТЫ ПБ от 08.04.2024</t>
  </si>
  <si>
    <t>ПРАЙСЛИСТ НА ТОВАРНЫЕ СМЕСИ от 08.04.2024</t>
  </si>
  <si>
    <t xml:space="preserve"> ТОВАРНОЙ ПРОДУКЦИИ от 08.04.2024</t>
  </si>
  <si>
    <t>ПРАЙСЛИСТ НА РАБОТУ БЕТОНОНАСОСА от 08.04.2024</t>
  </si>
  <si>
    <t xml:space="preserve">Доставка автобетонсмесителем ао г. Иваново 800 руб за м3 
(минимально оплачиваемый рейс 7 м3) </t>
  </si>
  <si>
    <t>• предоставляем услуги автобетононасоса
 (стрела 37 м , с доп. оборудование до 100 м) - 
цена 6000 руб./час, минимальная смена 4 часа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</si>
</sst>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0_р_._-;\-* #,##0.000_р_._-;_-* &quot;-&quot;??_р_._-;_-@_-"/>
    <numFmt numFmtId="167" formatCode="dd/mm/yy;@"/>
    <numFmt numFmtId="168" formatCode="#,##0.00_ ;\-#,##0.00\ "/>
    <numFmt numFmtId="169" formatCode="#,##0_ ;\-#,##0\ "/>
    <numFmt numFmtId="170" formatCode="#,##0.0"/>
    <numFmt numFmtId="171" formatCode="_-* #,##0.0_р_._-;\-* #,##0.0_р_._-;_-* &quot;-&quot;??_р_._-;_-@_-"/>
    <numFmt numFmtId="172" formatCode="_-* #,##0_р_._-;\-* #,##0_р_._-;_-* &quot;-&quot;??_р_._-;_-@_-"/>
    <numFmt numFmtId="173" formatCode="_-* #,##0.000\ _₽_-;\-* #,##0.000\ _₽_-;_-* &quot;-&quot;???\ _₽_-;_-@_-"/>
    <numFmt numFmtId="174" formatCode="0.000"/>
    <numFmt numFmtId="175" formatCode="0.0"/>
    <numFmt numFmtId="176" formatCode="0.0000"/>
    <numFmt numFmtId="177" formatCode="0.0%"/>
    <numFmt numFmtId="178" formatCode="_-* #,##0.0\ _₽_-;\-* #,##0.0\ _₽_-;_-* &quot;-&quot;??\ _₽_-;_-@_-"/>
    <numFmt numFmtId="179" formatCode="_-* #,##0\ _₽_-;\-* #,##0\ _₽_-;_-* &quot;-&quot;??\ _₽_-;_-@_-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Calibri"/>
      <family val="2"/>
    </font>
    <font>
      <b/>
      <i/>
      <sz val="13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u val="single"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u val="single"/>
      <sz val="14"/>
      <name val="Calibri"/>
      <family val="2"/>
    </font>
    <font>
      <i/>
      <sz val="13"/>
      <name val="Calibri"/>
      <family val="2"/>
    </font>
    <font>
      <sz val="13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4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4"/>
      <name val="Arial Cyr"/>
      <family val="0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0"/>
      <name val="Calibri"/>
      <family val="2"/>
    </font>
    <font>
      <b/>
      <i/>
      <sz val="1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b/>
      <sz val="22"/>
      <name val="Calibri"/>
      <family val="2"/>
    </font>
    <font>
      <u val="single"/>
      <sz val="12"/>
      <color indexed="12"/>
      <name val="Calibri"/>
      <family val="2"/>
    </font>
    <font>
      <sz val="13"/>
      <name val="Arial Cyr"/>
      <family val="0"/>
    </font>
    <font>
      <b/>
      <sz val="28"/>
      <name val="Calibri"/>
      <family val="2"/>
    </font>
    <font>
      <b/>
      <sz val="13"/>
      <name val="Arial Cyr"/>
      <family val="0"/>
    </font>
    <font>
      <b/>
      <i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Times New Roman"/>
      <family val="2"/>
    </font>
    <font>
      <u val="single"/>
      <sz val="7"/>
      <color indexed="20"/>
      <name val="Arial Cyr"/>
      <family val="0"/>
    </font>
    <font>
      <sz val="13"/>
      <color indexed="10"/>
      <name val="Calibri"/>
      <family val="2"/>
    </font>
    <font>
      <b/>
      <sz val="13"/>
      <color indexed="10"/>
      <name val="Calibri"/>
      <family val="2"/>
    </font>
    <font>
      <b/>
      <sz val="48"/>
      <name val="Calibri"/>
      <family val="2"/>
    </font>
    <font>
      <sz val="18"/>
      <name val="Calibri"/>
      <family val="2"/>
    </font>
    <font>
      <b/>
      <sz val="16"/>
      <color indexed="9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u val="single"/>
      <sz val="7"/>
      <color theme="11"/>
      <name val="Arial Cyr"/>
      <family val="0"/>
    </font>
    <font>
      <sz val="13"/>
      <color rgb="FFFF0000"/>
      <name val="Calibri"/>
      <family val="2"/>
    </font>
    <font>
      <b/>
      <sz val="13"/>
      <color rgb="FFFF0000"/>
      <name val="Calibri"/>
      <family val="2"/>
    </font>
    <font>
      <sz val="11"/>
      <color rgb="FF00B050"/>
      <name val="Calibri"/>
      <family val="2"/>
    </font>
    <font>
      <b/>
      <sz val="14"/>
      <color theme="1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7" fillId="0" borderId="0">
      <alignment/>
      <protection/>
    </xf>
    <xf numFmtId="0" fontId="68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66" fontId="23" fillId="0" borderId="0" xfId="66" applyNumberFormat="1" applyFont="1" applyFill="1" applyAlignment="1">
      <alignment horizontal="center" vertical="center"/>
    </xf>
    <xf numFmtId="166" fontId="23" fillId="0" borderId="0" xfId="66" applyNumberFormat="1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6" fontId="23" fillId="0" borderId="11" xfId="71" applyNumberFormat="1" applyFont="1" applyFill="1" applyBorder="1" applyAlignment="1">
      <alignment horizontal="center" vertical="center"/>
    </xf>
    <xf numFmtId="0" fontId="1" fillId="0" borderId="0" xfId="57">
      <alignment/>
      <protection/>
    </xf>
    <xf numFmtId="0" fontId="24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1" xfId="56" applyFont="1" applyBorder="1" applyAlignment="1">
      <alignment vertical="center"/>
      <protection/>
    </xf>
    <xf numFmtId="0" fontId="21" fillId="0" borderId="11" xfId="0" applyFont="1" applyBorder="1" applyAlignment="1">
      <alignment horizontal="center" vertical="center" wrapText="1"/>
    </xf>
    <xf numFmtId="0" fontId="23" fillId="0" borderId="11" xfId="56" applyFont="1" applyFill="1" applyBorder="1" applyAlignment="1">
      <alignment vertical="center"/>
      <protection/>
    </xf>
    <xf numFmtId="0" fontId="23" fillId="0" borderId="11" xfId="56" applyFont="1" applyBorder="1" applyAlignment="1">
      <alignment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0" fontId="21" fillId="0" borderId="11" xfId="58" applyFont="1" applyBorder="1" applyAlignment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11" xfId="56" applyFont="1" applyBorder="1" applyAlignment="1">
      <alignment horizontal="left" vertical="center" wrapText="1"/>
      <protection/>
    </xf>
    <xf numFmtId="0" fontId="21" fillId="0" borderId="11" xfId="56" applyFont="1" applyBorder="1" applyAlignment="1">
      <alignment horizontal="left" vertical="center"/>
      <protection/>
    </xf>
    <xf numFmtId="0" fontId="23" fillId="0" borderId="11" xfId="56" applyFont="1" applyBorder="1" applyAlignment="1">
      <alignment horizontal="left" vertical="center"/>
      <protection/>
    </xf>
    <xf numFmtId="0" fontId="35" fillId="0" borderId="11" xfId="56" applyFont="1" applyFill="1" applyBorder="1" applyAlignment="1">
      <alignment vertical="center"/>
      <protection/>
    </xf>
    <xf numFmtId="0" fontId="23" fillId="0" borderId="11" xfId="71" applyNumberFormat="1" applyFont="1" applyFill="1" applyBorder="1" applyAlignment="1">
      <alignment vertical="center"/>
    </xf>
    <xf numFmtId="0" fontId="21" fillId="0" borderId="11" xfId="56" applyFont="1" applyFill="1" applyBorder="1" applyAlignment="1">
      <alignment horizontal="left" vertical="center"/>
      <protection/>
    </xf>
    <xf numFmtId="0" fontId="23" fillId="0" borderId="11" xfId="58" applyFont="1" applyBorder="1" applyAlignment="1">
      <alignment horizontal="left" vertical="center"/>
      <protection/>
    </xf>
    <xf numFmtId="1" fontId="23" fillId="0" borderId="0" xfId="0" applyNumberFormat="1" applyFont="1" applyAlignment="1">
      <alignment horizontal="center" vertical="center"/>
    </xf>
    <xf numFmtId="0" fontId="1" fillId="0" borderId="0" xfId="57" applyAlignment="1">
      <alignment horizontal="center"/>
      <protection/>
    </xf>
    <xf numFmtId="1" fontId="1" fillId="0" borderId="0" xfId="57" applyNumberFormat="1">
      <alignment/>
      <protection/>
    </xf>
    <xf numFmtId="3" fontId="1" fillId="0" borderId="0" xfId="57" applyNumberFormat="1">
      <alignment/>
      <protection/>
    </xf>
    <xf numFmtId="0" fontId="1" fillId="0" borderId="0" xfId="57" applyAlignment="1">
      <alignment horizontal="center" vertical="center"/>
      <protection/>
    </xf>
    <xf numFmtId="10" fontId="1" fillId="0" borderId="0" xfId="63" applyNumberFormat="1" applyFont="1" applyAlignment="1">
      <alignment/>
    </xf>
    <xf numFmtId="4" fontId="1" fillId="0" borderId="0" xfId="57" applyNumberFormat="1">
      <alignment/>
      <protection/>
    </xf>
    <xf numFmtId="170" fontId="1" fillId="0" borderId="0" xfId="57" applyNumberFormat="1">
      <alignment/>
      <protection/>
    </xf>
    <xf numFmtId="0" fontId="22" fillId="0" borderId="11" xfId="0" applyFont="1" applyBorder="1" applyAlignment="1">
      <alignment horizontal="center" vertical="center" wrapText="1"/>
    </xf>
    <xf numFmtId="0" fontId="23" fillId="0" borderId="11" xfId="56" applyFont="1" applyFill="1" applyBorder="1" applyAlignment="1">
      <alignment vertical="center" wrapText="1"/>
      <protection/>
    </xf>
    <xf numFmtId="0" fontId="23" fillId="0" borderId="11" xfId="56" applyFont="1" applyFill="1" applyBorder="1" applyAlignment="1">
      <alignment horizontal="left" vertical="center"/>
      <protection/>
    </xf>
    <xf numFmtId="0" fontId="37" fillId="0" borderId="14" xfId="57" applyFont="1" applyBorder="1" applyAlignment="1">
      <alignment horizontal="center" vertical="center" wrapText="1"/>
      <protection/>
    </xf>
    <xf numFmtId="170" fontId="30" fillId="0" borderId="15" xfId="66" applyNumberFormat="1" applyFont="1" applyBorder="1" applyAlignment="1">
      <alignment horizontal="center" vertical="center" wrapText="1"/>
    </xf>
    <xf numFmtId="4" fontId="37" fillId="0" borderId="15" xfId="57" applyNumberFormat="1" applyFont="1" applyBorder="1" applyAlignment="1">
      <alignment horizontal="center" vertical="center" wrapText="1"/>
      <protection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center" vertical="center" wrapText="1"/>
    </xf>
    <xf numFmtId="0" fontId="21" fillId="0" borderId="11" xfId="58" applyFont="1" applyFill="1" applyBorder="1" applyAlignment="1">
      <alignment horizontal="center" vertical="center"/>
      <protection/>
    </xf>
    <xf numFmtId="0" fontId="70" fillId="0" borderId="0" xfId="0" applyFont="1" applyAlignment="1">
      <alignment vertical="center"/>
    </xf>
    <xf numFmtId="166" fontId="22" fillId="0" borderId="11" xfId="66" applyNumberFormat="1" applyFont="1" applyFill="1" applyBorder="1" applyAlignment="1">
      <alignment horizontal="center" vertical="center" wrapText="1"/>
    </xf>
    <xf numFmtId="166" fontId="22" fillId="0" borderId="11" xfId="66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0" fontId="22" fillId="0" borderId="11" xfId="56" applyFont="1" applyFill="1" applyBorder="1" applyAlignment="1">
      <alignment vertical="center"/>
      <protection/>
    </xf>
    <xf numFmtId="166" fontId="22" fillId="0" borderId="11" xfId="71" applyNumberFormat="1" applyFont="1" applyFill="1" applyBorder="1" applyAlignment="1">
      <alignment horizontal="center" vertical="center"/>
    </xf>
    <xf numFmtId="3" fontId="26" fillId="0" borderId="0" xfId="57" applyNumberFormat="1" applyFont="1">
      <alignment/>
      <protection/>
    </xf>
    <xf numFmtId="0" fontId="23" fillId="0" borderId="11" xfId="58" applyFont="1" applyFill="1" applyBorder="1" applyAlignment="1">
      <alignment horizontal="left" vertical="center"/>
      <protection/>
    </xf>
    <xf numFmtId="0" fontId="31" fillId="0" borderId="12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41" fillId="0" borderId="0" xfId="66" applyFont="1" applyBorder="1" applyAlignment="1">
      <alignment vertical="center" wrapText="1"/>
    </xf>
    <xf numFmtId="165" fontId="41" fillId="0" borderId="13" xfId="66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71" fillId="0" borderId="0" xfId="0" applyFont="1" applyFill="1" applyAlignment="1">
      <alignment vertical="center"/>
    </xf>
    <xf numFmtId="0" fontId="70" fillId="0" borderId="0" xfId="0" applyFont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8" fillId="24" borderId="18" xfId="56" applyFont="1" applyFill="1" applyBorder="1" applyAlignment="1">
      <alignment horizontal="center"/>
      <protection/>
    </xf>
    <xf numFmtId="170" fontId="48" fillId="24" borderId="11" xfId="71" applyNumberFormat="1" applyFont="1" applyFill="1" applyBorder="1" applyAlignment="1">
      <alignment horizontal="center" vertical="center"/>
    </xf>
    <xf numFmtId="4" fontId="48" fillId="24" borderId="11" xfId="71" applyNumberFormat="1" applyFont="1" applyFill="1" applyBorder="1" applyAlignment="1">
      <alignment horizontal="center" vertical="center"/>
    </xf>
    <xf numFmtId="3" fontId="48" fillId="24" borderId="19" xfId="71" applyNumberFormat="1" applyFont="1" applyFill="1" applyBorder="1" applyAlignment="1">
      <alignment horizontal="center" vertical="center"/>
    </xf>
    <xf numFmtId="0" fontId="47" fillId="0" borderId="18" xfId="56" applyFont="1" applyBorder="1" applyAlignment="1">
      <alignment horizontal="center"/>
      <protection/>
    </xf>
    <xf numFmtId="170" fontId="47" fillId="0" borderId="11" xfId="71" applyNumberFormat="1" applyFont="1" applyBorder="1" applyAlignment="1">
      <alignment horizontal="center" vertical="center"/>
    </xf>
    <xf numFmtId="4" fontId="47" fillId="0" borderId="11" xfId="71" applyNumberFormat="1" applyFont="1" applyBorder="1" applyAlignment="1">
      <alignment horizontal="center" vertical="center"/>
    </xf>
    <xf numFmtId="3" fontId="47" fillId="25" borderId="19" xfId="71" applyNumberFormat="1" applyFont="1" applyFill="1" applyBorder="1" applyAlignment="1">
      <alignment horizontal="center" vertical="center"/>
    </xf>
    <xf numFmtId="16" fontId="47" fillId="0" borderId="18" xfId="56" applyNumberFormat="1" applyFont="1" applyBorder="1" applyAlignment="1" quotePrefix="1">
      <alignment horizontal="center"/>
      <protection/>
    </xf>
    <xf numFmtId="16" fontId="48" fillId="24" borderId="18" xfId="56" applyNumberFormat="1" applyFont="1" applyFill="1" applyBorder="1" applyAlignment="1" quotePrefix="1">
      <alignment horizontal="center"/>
      <protection/>
    </xf>
    <xf numFmtId="0" fontId="47" fillId="0" borderId="18" xfId="56" applyFont="1" applyFill="1" applyBorder="1" applyAlignment="1">
      <alignment horizontal="center"/>
      <protection/>
    </xf>
    <xf numFmtId="0" fontId="47" fillId="0" borderId="18" xfId="56" applyFont="1" applyBorder="1" applyAlignment="1">
      <alignment horizontal="center" wrapText="1"/>
      <protection/>
    </xf>
    <xf numFmtId="0" fontId="47" fillId="0" borderId="20" xfId="56" applyFont="1" applyBorder="1" applyAlignment="1">
      <alignment horizontal="center"/>
      <protection/>
    </xf>
    <xf numFmtId="170" fontId="47" fillId="0" borderId="21" xfId="71" applyNumberFormat="1" applyFont="1" applyBorder="1" applyAlignment="1">
      <alignment horizontal="center" vertical="center"/>
    </xf>
    <xf numFmtId="4" fontId="47" fillId="0" borderId="21" xfId="71" applyNumberFormat="1" applyFont="1" applyBorder="1" applyAlignment="1">
      <alignment horizontal="center" vertical="center"/>
    </xf>
    <xf numFmtId="3" fontId="47" fillId="25" borderId="22" xfId="71" applyNumberFormat="1" applyFont="1" applyFill="1" applyBorder="1" applyAlignment="1">
      <alignment horizontal="center" vertical="center"/>
    </xf>
    <xf numFmtId="0" fontId="23" fillId="25" borderId="11" xfId="56" applyFont="1" applyFill="1" applyBorder="1" applyAlignment="1">
      <alignment vertical="center"/>
      <protection/>
    </xf>
    <xf numFmtId="166" fontId="23" fillId="25" borderId="11" xfId="71" applyNumberFormat="1" applyFont="1" applyFill="1" applyBorder="1" applyAlignment="1">
      <alignment horizontal="center" vertical="center"/>
    </xf>
    <xf numFmtId="3" fontId="22" fillId="25" borderId="11" xfId="66" applyNumberFormat="1" applyFont="1" applyFill="1" applyBorder="1" applyAlignment="1">
      <alignment horizontal="center" vertical="center"/>
    </xf>
    <xf numFmtId="166" fontId="23" fillId="0" borderId="11" xfId="66" applyNumberFormat="1" applyFont="1" applyFill="1" applyBorder="1" applyAlignment="1">
      <alignment horizontal="center" vertical="center"/>
    </xf>
    <xf numFmtId="0" fontId="22" fillId="0" borderId="11" xfId="58" applyFont="1" applyBorder="1" applyAlignment="1">
      <alignment horizontal="left" vertical="center"/>
      <protection/>
    </xf>
    <xf numFmtId="165" fontId="40" fillId="0" borderId="0" xfId="66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24" xfId="0" applyFont="1" applyBorder="1" applyAlignment="1">
      <alignment horizontal="right" vertical="center"/>
    </xf>
    <xf numFmtId="165" fontId="30" fillId="0" borderId="12" xfId="66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165" fontId="51" fillId="0" borderId="0" xfId="42" applyNumberFormat="1" applyFont="1" applyBorder="1" applyAlignment="1" applyProtection="1">
      <alignment horizontal="left" vertical="center"/>
      <protection/>
    </xf>
    <xf numFmtId="0" fontId="22" fillId="25" borderId="11" xfId="0" applyFont="1" applyFill="1" applyBorder="1" applyAlignment="1">
      <alignment horizontal="center" vertical="center" wrapText="1"/>
    </xf>
    <xf numFmtId="166" fontId="22" fillId="25" borderId="11" xfId="66" applyNumberFormat="1" applyFont="1" applyFill="1" applyBorder="1" applyAlignment="1">
      <alignment horizontal="center" vertical="center" wrapText="1"/>
    </xf>
    <xf numFmtId="1" fontId="22" fillId="25" borderId="11" xfId="0" applyNumberFormat="1" applyFont="1" applyFill="1" applyBorder="1" applyAlignment="1">
      <alignment horizontal="center" vertical="center" wrapText="1"/>
    </xf>
    <xf numFmtId="3" fontId="48" fillId="25" borderId="11" xfId="71" applyNumberFormat="1" applyFont="1" applyFill="1" applyBorder="1" applyAlignment="1">
      <alignment horizontal="center" vertical="center"/>
    </xf>
    <xf numFmtId="165" fontId="21" fillId="25" borderId="11" xfId="66" applyFont="1" applyFill="1" applyBorder="1" applyAlignment="1">
      <alignment vertical="center" wrapText="1"/>
    </xf>
    <xf numFmtId="165" fontId="34" fillId="25" borderId="11" xfId="66" applyFont="1" applyFill="1" applyBorder="1" applyAlignment="1">
      <alignment vertical="center" wrapText="1"/>
    </xf>
    <xf numFmtId="165" fontId="23" fillId="25" borderId="11" xfId="66" applyFont="1" applyFill="1" applyBorder="1" applyAlignment="1">
      <alignment vertical="center"/>
    </xf>
    <xf numFmtId="165" fontId="27" fillId="25" borderId="11" xfId="66" applyFont="1" applyFill="1" applyBorder="1" applyAlignment="1">
      <alignment horizontal="center" vertical="center" wrapText="1"/>
    </xf>
    <xf numFmtId="165" fontId="23" fillId="25" borderId="11" xfId="66" applyFont="1" applyFill="1" applyBorder="1" applyAlignment="1">
      <alignment horizontal="center" vertical="center"/>
    </xf>
    <xf numFmtId="172" fontId="22" fillId="25" borderId="11" xfId="66" applyNumberFormat="1" applyFont="1" applyFill="1" applyBorder="1" applyAlignment="1">
      <alignment vertical="center"/>
    </xf>
    <xf numFmtId="165" fontId="27" fillId="25" borderId="11" xfId="66" applyFont="1" applyFill="1" applyBorder="1" applyAlignment="1">
      <alignment vertical="center" wrapText="1"/>
    </xf>
    <xf numFmtId="165" fontId="23" fillId="25" borderId="21" xfId="66" applyFont="1" applyFill="1" applyBorder="1" applyAlignment="1">
      <alignment vertical="center"/>
    </xf>
    <xf numFmtId="165" fontId="27" fillId="25" borderId="21" xfId="66" applyFont="1" applyFill="1" applyBorder="1" applyAlignment="1">
      <alignment horizontal="center" vertical="center" wrapText="1"/>
    </xf>
    <xf numFmtId="165" fontId="23" fillId="25" borderId="21" xfId="66" applyFont="1" applyFill="1" applyBorder="1" applyAlignment="1">
      <alignment horizontal="center" vertical="center"/>
    </xf>
    <xf numFmtId="172" fontId="22" fillId="25" borderId="21" xfId="66" applyNumberFormat="1" applyFont="1" applyFill="1" applyBorder="1" applyAlignment="1">
      <alignment vertical="center"/>
    </xf>
    <xf numFmtId="165" fontId="23" fillId="0" borderId="0" xfId="66" applyFont="1" applyFill="1" applyAlignment="1">
      <alignment vertical="center"/>
    </xf>
    <xf numFmtId="165" fontId="23" fillId="0" borderId="0" xfId="66" applyFont="1" applyFill="1" applyAlignment="1">
      <alignment horizontal="center" vertical="center"/>
    </xf>
    <xf numFmtId="165" fontId="22" fillId="0" borderId="0" xfId="55" applyNumberFormat="1" applyFont="1" applyBorder="1" applyAlignment="1">
      <alignment horizontal="center"/>
      <protection/>
    </xf>
    <xf numFmtId="165" fontId="40" fillId="0" borderId="0" xfId="55" applyNumberFormat="1" applyFont="1" applyBorder="1" applyAlignment="1">
      <alignment vertical="center"/>
      <protection/>
    </xf>
    <xf numFmtId="165" fontId="48" fillId="0" borderId="16" xfId="66" applyFont="1" applyFill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3" fontId="23" fillId="0" borderId="11" xfId="0" applyNumberFormat="1" applyFont="1" applyBorder="1" applyAlignment="1">
      <alignment/>
    </xf>
    <xf numFmtId="0" fontId="23" fillId="0" borderId="25" xfId="0" applyFont="1" applyBorder="1" applyAlignment="1">
      <alignment/>
    </xf>
    <xf numFmtId="0" fontId="52" fillId="0" borderId="0" xfId="0" applyFont="1" applyAlignment="1">
      <alignment/>
    </xf>
    <xf numFmtId="3" fontId="22" fillId="0" borderId="11" xfId="66" applyNumberFormat="1" applyFont="1" applyFill="1" applyBorder="1" applyAlignment="1">
      <alignment horizontal="center" vertical="center"/>
    </xf>
    <xf numFmtId="3" fontId="22" fillId="0" borderId="25" xfId="66" applyNumberFormat="1" applyFont="1" applyFill="1" applyBorder="1" applyAlignment="1">
      <alignment horizontal="center" vertical="center"/>
    </xf>
    <xf numFmtId="3" fontId="22" fillId="0" borderId="21" xfId="66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3" fontId="23" fillId="0" borderId="25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 wrapText="1"/>
    </xf>
    <xf numFmtId="3" fontId="23" fillId="0" borderId="26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23" fillId="0" borderId="11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172" fontId="23" fillId="0" borderId="25" xfId="66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172" fontId="23" fillId="0" borderId="26" xfId="66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28" fillId="0" borderId="0" xfId="66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wrapText="1"/>
    </xf>
    <xf numFmtId="0" fontId="28" fillId="0" borderId="0" xfId="0" applyNumberFormat="1" applyFont="1" applyBorder="1" applyAlignment="1">
      <alignment horizontal="left" vertical="center"/>
    </xf>
    <xf numFmtId="164" fontId="28" fillId="0" borderId="0" xfId="0" applyNumberFormat="1" applyFont="1" applyBorder="1" applyAlignment="1">
      <alignment horizontal="center" shrinkToFit="1"/>
    </xf>
    <xf numFmtId="164" fontId="28" fillId="0" borderId="0" xfId="0" applyNumberFormat="1" applyFont="1" applyBorder="1" applyAlignment="1">
      <alignment horizontal="center" vertical="center" shrinkToFit="1"/>
    </xf>
    <xf numFmtId="0" fontId="28" fillId="0" borderId="0" xfId="66" applyNumberFormat="1" applyFont="1" applyBorder="1" applyAlignment="1">
      <alignment horizontal="left" vertical="center" wrapText="1"/>
    </xf>
    <xf numFmtId="0" fontId="28" fillId="0" borderId="0" xfId="0" applyNumberFormat="1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164" fontId="28" fillId="0" borderId="0" xfId="0" applyNumberFormat="1" applyFont="1" applyFill="1" applyBorder="1" applyAlignment="1">
      <alignment horizontal="center" shrinkToFit="1"/>
    </xf>
    <xf numFmtId="164" fontId="28" fillId="0" borderId="0" xfId="0" applyNumberFormat="1" applyFont="1" applyFill="1" applyBorder="1" applyAlignment="1">
      <alignment horizontal="center" vertical="center" shrinkToFit="1"/>
    </xf>
    <xf numFmtId="3" fontId="47" fillId="24" borderId="19" xfId="71" applyNumberFormat="1" applyFont="1" applyFill="1" applyBorder="1" applyAlignment="1">
      <alignment horizontal="center" vertical="center"/>
    </xf>
    <xf numFmtId="3" fontId="52" fillId="0" borderId="0" xfId="0" applyNumberFormat="1" applyFont="1" applyAlignment="1">
      <alignment/>
    </xf>
    <xf numFmtId="3" fontId="23" fillId="25" borderId="11" xfId="66" applyNumberFormat="1" applyFont="1" applyFill="1" applyBorder="1" applyAlignment="1">
      <alignment horizontal="center" vertical="center"/>
    </xf>
    <xf numFmtId="0" fontId="48" fillId="25" borderId="18" xfId="56" applyFont="1" applyFill="1" applyBorder="1" applyAlignment="1">
      <alignment horizontal="center"/>
      <protection/>
    </xf>
    <xf numFmtId="170" fontId="48" fillId="25" borderId="11" xfId="71" applyNumberFormat="1" applyFont="1" applyFill="1" applyBorder="1" applyAlignment="1">
      <alignment horizontal="center" vertical="center"/>
    </xf>
    <xf numFmtId="4" fontId="48" fillId="25" borderId="11" xfId="71" applyNumberFormat="1" applyFont="1" applyFill="1" applyBorder="1" applyAlignment="1">
      <alignment horizontal="center" vertical="center"/>
    </xf>
    <xf numFmtId="3" fontId="22" fillId="25" borderId="15" xfId="0" applyNumberFormat="1" applyFont="1" applyFill="1" applyBorder="1" applyAlignment="1">
      <alignment horizontal="center" vertical="center" wrapText="1"/>
    </xf>
    <xf numFmtId="3" fontId="72" fillId="25" borderId="0" xfId="57" applyNumberFormat="1" applyFont="1" applyFill="1">
      <alignment/>
      <protection/>
    </xf>
    <xf numFmtId="4" fontId="1" fillId="24" borderId="0" xfId="57" applyNumberFormat="1" applyFont="1" applyFill="1" applyAlignment="1">
      <alignment horizontal="center" vertical="center"/>
      <protection/>
    </xf>
    <xf numFmtId="10" fontId="1" fillId="24" borderId="0" xfId="63" applyNumberFormat="1" applyFont="1" applyFill="1" applyAlignment="1">
      <alignment/>
    </xf>
    <xf numFmtId="0" fontId="1" fillId="24" borderId="0" xfId="57" applyFill="1">
      <alignment/>
      <protection/>
    </xf>
    <xf numFmtId="3" fontId="47" fillId="25" borderId="11" xfId="71" applyNumberFormat="1" applyFont="1" applyFill="1" applyBorder="1" applyAlignment="1">
      <alignment horizontal="center" vertical="center"/>
    </xf>
    <xf numFmtId="3" fontId="47" fillId="24" borderId="11" xfId="71" applyNumberFormat="1" applyFont="1" applyFill="1" applyBorder="1" applyAlignment="1">
      <alignment horizontal="center" vertical="center"/>
    </xf>
    <xf numFmtId="3" fontId="26" fillId="25" borderId="0" xfId="57" applyNumberFormat="1" applyFont="1" applyFill="1">
      <alignment/>
      <protection/>
    </xf>
    <xf numFmtId="16" fontId="47" fillId="24" borderId="18" xfId="56" applyNumberFormat="1" applyFont="1" applyFill="1" applyBorder="1" applyAlignment="1" quotePrefix="1">
      <alignment horizontal="center"/>
      <protection/>
    </xf>
    <xf numFmtId="170" fontId="47" fillId="24" borderId="11" xfId="71" applyNumberFormat="1" applyFont="1" applyFill="1" applyBorder="1" applyAlignment="1">
      <alignment horizontal="center" vertical="center"/>
    </xf>
    <xf numFmtId="4" fontId="47" fillId="24" borderId="11" xfId="71" applyNumberFormat="1" applyFont="1" applyFill="1" applyBorder="1" applyAlignment="1">
      <alignment horizontal="center" vertical="center"/>
    </xf>
    <xf numFmtId="3" fontId="48" fillId="25" borderId="19" xfId="71" applyNumberFormat="1" applyFont="1" applyFill="1" applyBorder="1" applyAlignment="1">
      <alignment horizontal="center" vertical="center"/>
    </xf>
    <xf numFmtId="0" fontId="47" fillId="25" borderId="18" xfId="56" applyFont="1" applyFill="1" applyBorder="1" applyAlignment="1">
      <alignment horizontal="center"/>
      <protection/>
    </xf>
    <xf numFmtId="170" fontId="47" fillId="25" borderId="11" xfId="71" applyNumberFormat="1" applyFont="1" applyFill="1" applyBorder="1" applyAlignment="1">
      <alignment horizontal="center" vertical="center"/>
    </xf>
    <xf numFmtId="4" fontId="47" fillId="25" borderId="11" xfId="71" applyNumberFormat="1" applyFont="1" applyFill="1" applyBorder="1" applyAlignment="1">
      <alignment horizontal="center" vertical="center"/>
    </xf>
    <xf numFmtId="165" fontId="48" fillId="0" borderId="15" xfId="66" applyFont="1" applyFill="1" applyBorder="1" applyAlignment="1">
      <alignment horizontal="center" vertical="center" wrapText="1"/>
    </xf>
    <xf numFmtId="3" fontId="22" fillId="0" borderId="26" xfId="66" applyNumberFormat="1" applyFont="1" applyFill="1" applyBorder="1" applyAlignment="1">
      <alignment horizontal="center" vertical="center"/>
    </xf>
    <xf numFmtId="3" fontId="22" fillId="25" borderId="11" xfId="69" applyNumberFormat="1" applyFont="1" applyFill="1" applyBorder="1" applyAlignment="1">
      <alignment horizontal="center" vertical="center"/>
    </xf>
    <xf numFmtId="0" fontId="1" fillId="0" borderId="11" xfId="57" applyFont="1" applyBorder="1" applyAlignment="1">
      <alignment horizontal="center" vertical="center" wrapText="1"/>
      <protection/>
    </xf>
    <xf numFmtId="4" fontId="1" fillId="0" borderId="11" xfId="57" applyNumberFormat="1" applyBorder="1" applyAlignment="1">
      <alignment horizontal="center" vertical="center"/>
      <protection/>
    </xf>
    <xf numFmtId="0" fontId="1" fillId="0" borderId="11" xfId="57" applyBorder="1">
      <alignment/>
      <protection/>
    </xf>
    <xf numFmtId="4" fontId="1" fillId="24" borderId="11" xfId="57" applyNumberFormat="1" applyFont="1" applyFill="1" applyBorder="1" applyAlignment="1">
      <alignment horizontal="center" vertical="center"/>
      <protection/>
    </xf>
    <xf numFmtId="4" fontId="1" fillId="0" borderId="11" xfId="57" applyNumberFormat="1" applyFont="1" applyBorder="1" applyAlignment="1">
      <alignment horizontal="center" vertical="center"/>
      <protection/>
    </xf>
    <xf numFmtId="0" fontId="1" fillId="0" borderId="27" xfId="57" applyFont="1" applyBorder="1" applyAlignment="1">
      <alignment horizontal="center" vertical="center" wrapText="1"/>
      <protection/>
    </xf>
    <xf numFmtId="4" fontId="1" fillId="0" borderId="27" xfId="57" applyNumberFormat="1" applyBorder="1" applyAlignment="1">
      <alignment horizontal="center" vertical="center"/>
      <protection/>
    </xf>
    <xf numFmtId="4" fontId="1" fillId="25" borderId="27" xfId="57" applyNumberFormat="1" applyFont="1" applyFill="1" applyBorder="1" applyAlignment="1">
      <alignment horizontal="center" vertical="center"/>
      <protection/>
    </xf>
    <xf numFmtId="4" fontId="1" fillId="24" borderId="27" xfId="57" applyNumberFormat="1" applyFont="1" applyFill="1" applyBorder="1" applyAlignment="1">
      <alignment horizontal="center" vertical="center"/>
      <protection/>
    </xf>
    <xf numFmtId="4" fontId="1" fillId="0" borderId="27" xfId="57" applyNumberFormat="1" applyFont="1" applyBorder="1" applyAlignment="1">
      <alignment horizontal="center" vertical="center"/>
      <protection/>
    </xf>
    <xf numFmtId="3" fontId="47" fillId="25" borderId="21" xfId="71" applyNumberFormat="1" applyFont="1" applyFill="1" applyBorder="1" applyAlignment="1">
      <alignment horizontal="center" vertical="center"/>
    </xf>
    <xf numFmtId="165" fontId="48" fillId="0" borderId="28" xfId="66" applyFont="1" applyFill="1" applyBorder="1" applyAlignment="1">
      <alignment horizontal="center" vertical="center" wrapText="1"/>
    </xf>
    <xf numFmtId="0" fontId="23" fillId="0" borderId="27" xfId="0" applyFont="1" applyBorder="1" applyAlignment="1">
      <alignment/>
    </xf>
    <xf numFmtId="3" fontId="22" fillId="0" borderId="27" xfId="66" applyNumberFormat="1" applyFont="1" applyFill="1" applyBorder="1" applyAlignment="1">
      <alignment horizontal="center" vertical="center"/>
    </xf>
    <xf numFmtId="3" fontId="22" fillId="0" borderId="29" xfId="66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3" fontId="22" fillId="25" borderId="0" xfId="69" applyNumberFormat="1" applyFont="1" applyFill="1" applyBorder="1" applyAlignment="1">
      <alignment horizontal="center" vertical="center"/>
    </xf>
    <xf numFmtId="165" fontId="48" fillId="0" borderId="15" xfId="66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23" fillId="0" borderId="0" xfId="66" applyFont="1" applyFill="1" applyBorder="1" applyAlignment="1">
      <alignment horizontal="center" vertical="center"/>
    </xf>
    <xf numFmtId="3" fontId="22" fillId="0" borderId="0" xfId="66" applyNumberFormat="1" applyFont="1" applyFill="1" applyBorder="1" applyAlignment="1">
      <alignment horizontal="center" vertical="center" wrapText="1"/>
    </xf>
    <xf numFmtId="3" fontId="22" fillId="0" borderId="0" xfId="66" applyNumberFormat="1" applyFont="1" applyFill="1" applyBorder="1" applyAlignment="1">
      <alignment horizontal="center" vertical="center"/>
    </xf>
    <xf numFmtId="9" fontId="0" fillId="0" borderId="0" xfId="63" applyFont="1" applyAlignment="1">
      <alignment/>
    </xf>
    <xf numFmtId="0" fontId="54" fillId="0" borderId="11" xfId="0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3" fontId="22" fillId="25" borderId="11" xfId="0" applyNumberFormat="1" applyFont="1" applyFill="1" applyBorder="1" applyAlignment="1">
      <alignment horizontal="center"/>
    </xf>
    <xf numFmtId="3" fontId="23" fillId="25" borderId="11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3" fontId="73" fillId="24" borderId="0" xfId="0" applyNumberFormat="1" applyFont="1" applyFill="1" applyBorder="1" applyAlignment="1">
      <alignment horizontal="center"/>
    </xf>
    <xf numFmtId="0" fontId="70" fillId="0" borderId="0" xfId="0" applyFont="1" applyBorder="1" applyAlignment="1">
      <alignment vertical="center"/>
    </xf>
    <xf numFmtId="165" fontId="49" fillId="0" borderId="11" xfId="66" applyFont="1" applyFill="1" applyBorder="1" applyAlignment="1">
      <alignment vertical="center"/>
    </xf>
    <xf numFmtId="165" fontId="48" fillId="0" borderId="11" xfId="66" applyFont="1" applyFill="1" applyBorder="1" applyAlignment="1">
      <alignment horizontal="center" vertical="center"/>
    </xf>
    <xf numFmtId="165" fontId="47" fillId="0" borderId="11" xfId="66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0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0" fillId="0" borderId="2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2" fillId="0" borderId="12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2" fillId="0" borderId="13" xfId="0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165" fontId="40" fillId="0" borderId="0" xfId="66" applyFont="1" applyBorder="1" applyAlignment="1">
      <alignment horizontal="center" vertical="center"/>
    </xf>
    <xf numFmtId="165" fontId="40" fillId="0" borderId="13" xfId="66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12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165" fontId="40" fillId="0" borderId="0" xfId="66" applyFont="1" applyBorder="1" applyAlignment="1">
      <alignment horizontal="center" vertical="center" wrapText="1"/>
    </xf>
    <xf numFmtId="165" fontId="40" fillId="0" borderId="13" xfId="66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42" fillId="0" borderId="0" xfId="0" applyFont="1" applyBorder="1" applyAlignment="1">
      <alignment/>
    </xf>
    <xf numFmtId="0" fontId="42" fillId="0" borderId="12" xfId="0" applyFont="1" applyBorder="1" applyAlignment="1">
      <alignment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0" xfId="42" applyFont="1" applyBorder="1" applyAlignment="1" applyProtection="1">
      <alignment horizontal="center" vertical="center"/>
      <protection/>
    </xf>
    <xf numFmtId="0" fontId="30" fillId="0" borderId="13" xfId="42" applyFont="1" applyBorder="1" applyAlignment="1" applyProtection="1">
      <alignment horizontal="center" vertical="center"/>
      <protection/>
    </xf>
    <xf numFmtId="0" fontId="46" fillId="24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3" fillId="0" borderId="0" xfId="57" applyFont="1" applyBorder="1" applyAlignment="1">
      <alignment horizontal="center" vertical="center"/>
      <protection/>
    </xf>
    <xf numFmtId="0" fontId="43" fillId="0" borderId="0" xfId="57" applyFont="1" applyBorder="1" applyAlignment="1">
      <alignment horizontal="center"/>
      <protection/>
    </xf>
    <xf numFmtId="0" fontId="44" fillId="0" borderId="0" xfId="57" applyFont="1" applyBorder="1" applyAlignment="1">
      <alignment horizontal="center" vertical="center"/>
      <protection/>
    </xf>
    <xf numFmtId="0" fontId="63" fillId="0" borderId="0" xfId="0" applyFont="1" applyAlignment="1">
      <alignment horizontal="center" vertical="center" wrapText="1"/>
    </xf>
    <xf numFmtId="165" fontId="63" fillId="0" borderId="0" xfId="66" applyFont="1" applyFill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64" fillId="26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0" fontId="63" fillId="0" borderId="0" xfId="0" applyFont="1" applyFill="1" applyAlignment="1">
      <alignment horizontal="center" vertical="center" wrapText="1"/>
    </xf>
    <xf numFmtId="165" fontId="49" fillId="0" borderId="18" xfId="71" applyFont="1" applyFill="1" applyBorder="1" applyAlignment="1">
      <alignment horizontal="center" vertical="center"/>
    </xf>
    <xf numFmtId="165" fontId="49" fillId="0" borderId="11" xfId="71" applyFont="1" applyFill="1" applyBorder="1" applyAlignment="1">
      <alignment horizontal="center" vertical="center"/>
    </xf>
    <xf numFmtId="165" fontId="48" fillId="0" borderId="18" xfId="66" applyFont="1" applyFill="1" applyBorder="1" applyAlignment="1">
      <alignment horizontal="center" vertical="center"/>
    </xf>
    <xf numFmtId="165" fontId="48" fillId="0" borderId="11" xfId="66" applyFont="1" applyFill="1" applyBorder="1" applyAlignment="1">
      <alignment horizontal="center" vertical="center"/>
    </xf>
    <xf numFmtId="0" fontId="41" fillId="0" borderId="0" xfId="0" applyNumberFormat="1" applyFont="1" applyBorder="1" applyAlignment="1">
      <alignment horizontal="center" vertical="center" wrapText="1"/>
    </xf>
    <xf numFmtId="165" fontId="22" fillId="0" borderId="0" xfId="55" applyNumberFormat="1" applyFont="1" applyBorder="1" applyAlignment="1">
      <alignment horizontal="center"/>
      <protection/>
    </xf>
    <xf numFmtId="167" fontId="40" fillId="0" borderId="0" xfId="0" applyNumberFormat="1" applyFont="1" applyFill="1" applyBorder="1" applyAlignment="1">
      <alignment horizontal="center" vertical="center"/>
    </xf>
    <xf numFmtId="165" fontId="48" fillId="0" borderId="14" xfId="66" applyFont="1" applyFill="1" applyBorder="1" applyAlignment="1">
      <alignment horizontal="center" vertical="center" wrapText="1"/>
    </xf>
    <xf numFmtId="165" fontId="48" fillId="0" borderId="15" xfId="66" applyFont="1" applyFill="1" applyBorder="1" applyAlignment="1">
      <alignment horizontal="center" vertical="center" wrapText="1"/>
    </xf>
    <xf numFmtId="165" fontId="49" fillId="0" borderId="18" xfId="66" applyFont="1" applyFill="1" applyBorder="1" applyAlignment="1">
      <alignment horizontal="center" vertical="center"/>
    </xf>
    <xf numFmtId="165" fontId="49" fillId="0" borderId="11" xfId="66" applyFont="1" applyFill="1" applyBorder="1" applyAlignment="1">
      <alignment horizontal="center" vertical="center"/>
    </xf>
    <xf numFmtId="165" fontId="48" fillId="0" borderId="16" xfId="66" applyFont="1" applyFill="1" applyBorder="1" applyAlignment="1">
      <alignment horizontal="center" vertical="center" wrapText="1"/>
    </xf>
    <xf numFmtId="165" fontId="48" fillId="0" borderId="11" xfId="66" applyFont="1" applyFill="1" applyBorder="1" applyAlignment="1">
      <alignment horizontal="center" vertical="center" wrapText="1"/>
    </xf>
    <xf numFmtId="165" fontId="48" fillId="0" borderId="25" xfId="66" applyFont="1" applyFill="1" applyBorder="1" applyAlignment="1">
      <alignment horizontal="center" vertical="center" wrapText="1"/>
    </xf>
    <xf numFmtId="3" fontId="48" fillId="0" borderId="11" xfId="66" applyNumberFormat="1" applyFont="1" applyFill="1" applyBorder="1" applyAlignment="1">
      <alignment horizontal="center" vertical="center" wrapText="1"/>
    </xf>
    <xf numFmtId="3" fontId="48" fillId="0" borderId="25" xfId="66" applyNumberFormat="1" applyFont="1" applyFill="1" applyBorder="1" applyAlignment="1">
      <alignment horizontal="center" vertical="center" wrapText="1"/>
    </xf>
    <xf numFmtId="165" fontId="50" fillId="0" borderId="0" xfId="66" applyFont="1" applyFill="1" applyBorder="1" applyAlignment="1">
      <alignment horizontal="center" vertical="center" wrapText="1"/>
    </xf>
    <xf numFmtId="165" fontId="50" fillId="0" borderId="0" xfId="66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8" xfId="0" applyNumberFormat="1" applyFont="1" applyBorder="1" applyAlignment="1">
      <alignment horizontal="left" vertical="center"/>
    </xf>
    <xf numFmtId="0" fontId="23" fillId="0" borderId="11" xfId="0" applyNumberFormat="1" applyFont="1" applyBorder="1" applyAlignment="1">
      <alignment horizontal="left" vertical="center"/>
    </xf>
    <xf numFmtId="0" fontId="23" fillId="0" borderId="18" xfId="66" applyNumberFormat="1" applyFont="1" applyBorder="1" applyAlignment="1">
      <alignment horizontal="left" vertical="center" wrapText="1"/>
    </xf>
    <xf numFmtId="0" fontId="23" fillId="0" borderId="11" xfId="66" applyNumberFormat="1" applyFont="1" applyBorder="1" applyAlignment="1">
      <alignment horizontal="left" vertical="center" wrapText="1"/>
    </xf>
    <xf numFmtId="0" fontId="23" fillId="0" borderId="18" xfId="0" applyNumberFormat="1" applyFont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/>
    </xf>
    <xf numFmtId="167" fontId="40" fillId="0" borderId="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Добавка" xfId="55"/>
    <cellStyle name="Обычный_Прайс на 2008 год" xfId="56"/>
    <cellStyle name="Обычный_Прайс Техноспан" xfId="57"/>
    <cellStyle name="Обычный_Прочие конструкции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4" xfId="69"/>
    <cellStyle name="Финансовый 4 2" xfId="70"/>
    <cellStyle name="Финансовый_Прайс на 2008 год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0</xdr:row>
      <xdr:rowOff>1104900</xdr:rowOff>
    </xdr:to>
    <xdr:pic>
      <xdr:nvPicPr>
        <xdr:cNvPr id="1" name="Рисунок 4" descr="C:\Documents and Settings\Anton\Рабочий стол\Лого КСК 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2</xdr:row>
      <xdr:rowOff>0</xdr:rowOff>
    </xdr:from>
    <xdr:to>
      <xdr:col>5</xdr:col>
      <xdr:colOff>171450</xdr:colOff>
      <xdr:row>2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457325"/>
          <a:ext cx="26193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2133600</xdr:colOff>
      <xdr:row>1</xdr:row>
      <xdr:rowOff>85725</xdr:rowOff>
    </xdr:to>
    <xdr:pic>
      <xdr:nvPicPr>
        <xdr:cNvPr id="2" name="Рисунок 5" descr="C:\Documents and Settings\Anton\Рабочий стол\Лого КСК 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33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2162175</xdr:colOff>
      <xdr:row>1</xdr:row>
      <xdr:rowOff>85725</xdr:rowOff>
    </xdr:to>
    <xdr:pic>
      <xdr:nvPicPr>
        <xdr:cNvPr id="3" name="Рисунок 7" descr="C:\Documents and Settings\Anton\Рабочий стол\Лого КСК 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2133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</xdr:row>
      <xdr:rowOff>0</xdr:rowOff>
    </xdr:from>
    <xdr:to>
      <xdr:col>5</xdr:col>
      <xdr:colOff>171450</xdr:colOff>
      <xdr:row>2</xdr:row>
      <xdr:rowOff>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457325"/>
          <a:ext cx="26193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3</xdr:row>
      <xdr:rowOff>0</xdr:rowOff>
    </xdr:from>
    <xdr:to>
      <xdr:col>4</xdr:col>
      <xdr:colOff>933450</xdr:colOff>
      <xdr:row>3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781300"/>
          <a:ext cx="26193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990600</xdr:rowOff>
    </xdr:to>
    <xdr:pic>
      <xdr:nvPicPr>
        <xdr:cNvPr id="2" name="Рисунок 5" descr="C:\Documents and Settings\Anton\Рабочий стол\Лого КСК 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33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1819275</xdr:colOff>
      <xdr:row>0</xdr:row>
      <xdr:rowOff>38100</xdr:rowOff>
    </xdr:from>
    <xdr:to>
      <xdr:col>4</xdr:col>
      <xdr:colOff>447675</xdr:colOff>
      <xdr:row>0</xdr:row>
      <xdr:rowOff>942975</xdr:rowOff>
    </xdr:to>
    <xdr:pic>
      <xdr:nvPicPr>
        <xdr:cNvPr id="3" name="Picture 29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38100"/>
          <a:ext cx="2743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133350</xdr:colOff>
      <xdr:row>0</xdr:row>
      <xdr:rowOff>990600</xdr:rowOff>
    </xdr:to>
    <xdr:pic>
      <xdr:nvPicPr>
        <xdr:cNvPr id="4" name="Рисунок 7" descr="C:\Documents and Settings\Anton\Рабочий стол\Лого КСК 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2143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1066800</xdr:colOff>
      <xdr:row>11</xdr:row>
      <xdr:rowOff>85725</xdr:rowOff>
    </xdr:from>
    <xdr:to>
      <xdr:col>10</xdr:col>
      <xdr:colOff>314325</xdr:colOff>
      <xdr:row>11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2943225"/>
          <a:ext cx="30480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114300</xdr:rowOff>
    </xdr:from>
    <xdr:to>
      <xdr:col>1</xdr:col>
      <xdr:colOff>381000</xdr:colOff>
      <xdr:row>4</xdr:row>
      <xdr:rowOff>123825</xdr:rowOff>
    </xdr:to>
    <xdr:pic>
      <xdr:nvPicPr>
        <xdr:cNvPr id="2" name="Рисунок 3" descr="C:\Documents and Settings\Anton\Рабочий стол\Лого КСК 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14300"/>
          <a:ext cx="1781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95250</xdr:rowOff>
    </xdr:from>
    <xdr:to>
      <xdr:col>9</xdr:col>
      <xdr:colOff>676275</xdr:colOff>
      <xdr:row>4</xdr:row>
      <xdr:rowOff>85725</xdr:rowOff>
    </xdr:to>
    <xdr:pic>
      <xdr:nvPicPr>
        <xdr:cNvPr id="3" name="Picture 29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6675" y="95250"/>
          <a:ext cx="1752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1647825</xdr:colOff>
      <xdr:row>0</xdr:row>
      <xdr:rowOff>66675</xdr:rowOff>
    </xdr:from>
    <xdr:to>
      <xdr:col>10</xdr:col>
      <xdr:colOff>504825</xdr:colOff>
      <xdr:row>0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675"/>
          <a:ext cx="60388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9525</xdr:rowOff>
    </xdr:from>
    <xdr:to>
      <xdr:col>0</xdr:col>
      <xdr:colOff>3000375</xdr:colOff>
      <xdr:row>7</xdr:row>
      <xdr:rowOff>57150</xdr:rowOff>
    </xdr:to>
    <xdr:pic>
      <xdr:nvPicPr>
        <xdr:cNvPr id="2" name="Рисунок 4" descr="C:\Documents and Settings\Anton\Рабочий стол\Лого КСК 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"/>
          <a:ext cx="2828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0</xdr:row>
      <xdr:rowOff>38100</xdr:rowOff>
    </xdr:from>
    <xdr:to>
      <xdr:col>6</xdr:col>
      <xdr:colOff>1047750</xdr:colOff>
      <xdr:row>6</xdr:row>
      <xdr:rowOff>57150</xdr:rowOff>
    </xdr:to>
    <xdr:pic>
      <xdr:nvPicPr>
        <xdr:cNvPr id="3" name="Picture 29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38100"/>
          <a:ext cx="3286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2066925</xdr:colOff>
      <xdr:row>0</xdr:row>
      <xdr:rowOff>1047750</xdr:rowOff>
    </xdr:to>
    <xdr:pic>
      <xdr:nvPicPr>
        <xdr:cNvPr id="1" name="Рисунок 4" descr="C:\Documents and Settings\Anton\Рабочий стол\Лого КСК 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2466975</xdr:colOff>
      <xdr:row>0</xdr:row>
      <xdr:rowOff>76200</xdr:rowOff>
    </xdr:from>
    <xdr:to>
      <xdr:col>2</xdr:col>
      <xdr:colOff>66675</xdr:colOff>
      <xdr:row>0</xdr:row>
      <xdr:rowOff>1104900</xdr:rowOff>
    </xdr:to>
    <xdr:pic>
      <xdr:nvPicPr>
        <xdr:cNvPr id="2" name="Picture 29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6200"/>
          <a:ext cx="2400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50</xdr:row>
      <xdr:rowOff>0</xdr:rowOff>
    </xdr:to>
    <xdr:pic>
      <xdr:nvPicPr>
        <xdr:cNvPr id="1" name="Picture 3" descr="new-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223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2828925</xdr:colOff>
      <xdr:row>8</xdr:row>
      <xdr:rowOff>76200</xdr:rowOff>
    </xdr:to>
    <xdr:pic>
      <xdr:nvPicPr>
        <xdr:cNvPr id="2" name="Рисунок 4" descr="C:\Documents and Settings\Anton\Рабочий стол\Лого КСК 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289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5</xdr:col>
      <xdr:colOff>285750</xdr:colOff>
      <xdr:row>6</xdr:row>
      <xdr:rowOff>123825</xdr:rowOff>
    </xdr:to>
    <xdr:pic>
      <xdr:nvPicPr>
        <xdr:cNvPr id="3" name="Picture 29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57150"/>
          <a:ext cx="2390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ksk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8"/>
  <sheetViews>
    <sheetView view="pageBreakPreview" zoomScaleNormal="8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E18" sqref="E18:H19"/>
    </sheetView>
  </sheetViews>
  <sheetFormatPr defaultColWidth="9.00390625" defaultRowHeight="12.75"/>
  <cols>
    <col min="1" max="3" width="9.125" style="1" customWidth="1"/>
    <col min="4" max="4" width="10.125" style="1" customWidth="1"/>
    <col min="5" max="7" width="9.125" style="1" customWidth="1"/>
    <col min="8" max="8" width="10.75390625" style="1" customWidth="1"/>
    <col min="9" max="9" width="8.375" style="1" customWidth="1"/>
    <col min="10" max="10" width="17.125" style="1" customWidth="1"/>
    <col min="11" max="16384" width="9.125" style="1" customWidth="1"/>
  </cols>
  <sheetData>
    <row r="1" spans="1:10" s="2" customFormat="1" ht="91.5" customHeight="1">
      <c r="A1" s="255" t="s">
        <v>1</v>
      </c>
      <c r="B1" s="256"/>
      <c r="C1" s="256"/>
      <c r="D1" s="256"/>
      <c r="E1" s="256"/>
      <c r="F1" s="256"/>
      <c r="G1" s="256"/>
      <c r="H1" s="256"/>
      <c r="I1" s="256"/>
      <c r="J1" s="257"/>
    </row>
    <row r="2" spans="1:10" s="2" customFormat="1" ht="43.5" customHeight="1">
      <c r="A2" s="258" t="s">
        <v>444</v>
      </c>
      <c r="B2" s="259"/>
      <c r="C2" s="259"/>
      <c r="D2" s="259"/>
      <c r="E2" s="259"/>
      <c r="F2" s="259"/>
      <c r="G2" s="259"/>
      <c r="H2" s="259"/>
      <c r="I2" s="259"/>
      <c r="J2" s="260"/>
    </row>
    <row r="3" spans="1:10" s="2" customFormat="1" ht="23.25" customHeight="1">
      <c r="A3" s="261" t="s">
        <v>449</v>
      </c>
      <c r="B3" s="262"/>
      <c r="C3" s="262"/>
      <c r="D3" s="262"/>
      <c r="E3" s="262"/>
      <c r="F3" s="262"/>
      <c r="G3" s="262"/>
      <c r="H3" s="262"/>
      <c r="I3" s="262"/>
      <c r="J3" s="263"/>
    </row>
    <row r="4" spans="1:10" s="2" customFormat="1" ht="27.75" customHeight="1">
      <c r="A4" s="261" t="s">
        <v>450</v>
      </c>
      <c r="B4" s="262"/>
      <c r="C4" s="262"/>
      <c r="D4" s="262"/>
      <c r="E4" s="262"/>
      <c r="F4" s="262"/>
      <c r="G4" s="262"/>
      <c r="H4" s="262"/>
      <c r="I4" s="262"/>
      <c r="J4" s="263"/>
    </row>
    <row r="5" spans="1:10" s="2" customFormat="1" ht="42" customHeight="1">
      <c r="A5" s="226" t="s">
        <v>451</v>
      </c>
      <c r="B5" s="227"/>
      <c r="C5" s="227"/>
      <c r="D5" s="227"/>
      <c r="E5" s="227"/>
      <c r="F5" s="227"/>
      <c r="G5" s="227"/>
      <c r="H5" s="227"/>
      <c r="I5" s="227"/>
      <c r="J5" s="228"/>
    </row>
    <row r="6" spans="1:10" s="4" customFormat="1" ht="33" customHeight="1">
      <c r="A6" s="96" t="s">
        <v>393</v>
      </c>
      <c r="B6" s="16"/>
      <c r="C6" s="16"/>
      <c r="D6" s="16"/>
      <c r="E6" s="97"/>
      <c r="F6" s="97"/>
      <c r="G6" s="16"/>
      <c r="H6" s="98"/>
      <c r="I6" s="264" t="s">
        <v>446</v>
      </c>
      <c r="J6" s="265"/>
    </row>
    <row r="7" spans="1:10" s="5" customFormat="1" ht="29.25" customHeight="1">
      <c r="A7" s="249" t="s">
        <v>294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s="5" customFormat="1" ht="33.75" customHeight="1">
      <c r="A8" s="252" t="s">
        <v>569</v>
      </c>
      <c r="B8" s="253"/>
      <c r="C8" s="253"/>
      <c r="D8" s="253"/>
      <c r="E8" s="253"/>
      <c r="F8" s="253"/>
      <c r="G8" s="253"/>
      <c r="H8" s="253"/>
      <c r="I8" s="253"/>
      <c r="J8" s="254"/>
    </row>
    <row r="9" spans="1:10" s="5" customFormat="1" ht="24.75" customHeight="1">
      <c r="A9" s="232" t="s">
        <v>2</v>
      </c>
      <c r="B9" s="233"/>
      <c r="C9" s="233"/>
      <c r="D9" s="233"/>
      <c r="E9" s="233"/>
      <c r="F9" s="233"/>
      <c r="G9" s="233"/>
      <c r="H9" s="233"/>
      <c r="I9" s="233"/>
      <c r="J9" s="234"/>
    </row>
    <row r="10" spans="1:10" s="5" customFormat="1" ht="24.75" customHeight="1">
      <c r="A10" s="232" t="s">
        <v>3</v>
      </c>
      <c r="B10" s="233"/>
      <c r="C10" s="233"/>
      <c r="D10" s="233"/>
      <c r="E10" s="233"/>
      <c r="F10" s="233"/>
      <c r="G10" s="233"/>
      <c r="H10" s="233"/>
      <c r="I10" s="233"/>
      <c r="J10" s="234"/>
    </row>
    <row r="11" spans="1:10" s="5" customFormat="1" ht="24.75" customHeight="1">
      <c r="A11" s="232" t="s">
        <v>4</v>
      </c>
      <c r="B11" s="233"/>
      <c r="C11" s="233"/>
      <c r="D11" s="233"/>
      <c r="E11" s="233"/>
      <c r="F11" s="233"/>
      <c r="G11" s="233"/>
      <c r="H11" s="233"/>
      <c r="I11" s="233"/>
      <c r="J11" s="234"/>
    </row>
    <row r="12" spans="1:10" s="5" customFormat="1" ht="24.75" customHeight="1">
      <c r="A12" s="232" t="s">
        <v>5</v>
      </c>
      <c r="B12" s="233"/>
      <c r="C12" s="233"/>
      <c r="D12" s="233"/>
      <c r="E12" s="233"/>
      <c r="F12" s="233"/>
      <c r="G12" s="233"/>
      <c r="H12" s="233"/>
      <c r="I12" s="233"/>
      <c r="J12" s="234"/>
    </row>
    <row r="13" spans="1:10" s="5" customFormat="1" ht="24.75" customHeight="1">
      <c r="A13" s="235" t="s">
        <v>6</v>
      </c>
      <c r="B13" s="236"/>
      <c r="C13" s="236"/>
      <c r="D13" s="236"/>
      <c r="E13" s="236"/>
      <c r="F13" s="236"/>
      <c r="G13" s="236"/>
      <c r="H13" s="236"/>
      <c r="I13" s="236"/>
      <c r="J13" s="237"/>
    </row>
    <row r="14" spans="1:10" s="5" customFormat="1" ht="16.5" customHeight="1">
      <c r="A14" s="19"/>
      <c r="B14" s="7"/>
      <c r="C14" s="7"/>
      <c r="D14" s="7"/>
      <c r="E14" s="7"/>
      <c r="F14" s="7"/>
      <c r="G14" s="7"/>
      <c r="H14" s="7"/>
      <c r="I14" s="7"/>
      <c r="J14" s="20"/>
    </row>
    <row r="15" spans="1:10" s="5" customFormat="1" ht="30" customHeight="1">
      <c r="A15" s="242" t="s">
        <v>395</v>
      </c>
      <c r="B15" s="243"/>
      <c r="C15" s="243"/>
      <c r="D15" s="243"/>
      <c r="E15" s="241" t="s">
        <v>312</v>
      </c>
      <c r="F15" s="241"/>
      <c r="G15" s="241"/>
      <c r="H15" s="241"/>
      <c r="I15" s="238" t="s">
        <v>316</v>
      </c>
      <c r="J15" s="239"/>
    </row>
    <row r="16" spans="1:10" s="5" customFormat="1" ht="30" customHeight="1">
      <c r="A16" s="246" t="s">
        <v>394</v>
      </c>
      <c r="B16" s="247"/>
      <c r="C16" s="247"/>
      <c r="D16" s="247"/>
      <c r="E16" s="240" t="s">
        <v>295</v>
      </c>
      <c r="F16" s="240"/>
      <c r="G16" s="240"/>
      <c r="H16" s="240"/>
      <c r="I16" s="244" t="s">
        <v>317</v>
      </c>
      <c r="J16" s="245"/>
    </row>
    <row r="17" spans="1:10" s="5" customFormat="1" ht="30" customHeight="1">
      <c r="A17" s="248"/>
      <c r="B17" s="247"/>
      <c r="C17" s="247"/>
      <c r="D17" s="247"/>
      <c r="E17" s="240"/>
      <c r="F17" s="240"/>
      <c r="G17" s="240"/>
      <c r="H17" s="240"/>
      <c r="I17" s="244"/>
      <c r="J17" s="245"/>
    </row>
    <row r="18" spans="1:10" s="5" customFormat="1" ht="30" customHeight="1">
      <c r="A18" s="222" t="s">
        <v>397</v>
      </c>
      <c r="B18" s="223"/>
      <c r="C18" s="223"/>
      <c r="D18" s="223"/>
      <c r="E18" s="225" t="s">
        <v>396</v>
      </c>
      <c r="F18" s="225"/>
      <c r="G18" s="225"/>
      <c r="H18" s="225"/>
      <c r="I18" s="220" t="s">
        <v>300</v>
      </c>
      <c r="J18" s="221"/>
    </row>
    <row r="19" spans="1:10" s="5" customFormat="1" ht="30" customHeight="1">
      <c r="A19" s="224"/>
      <c r="B19" s="223"/>
      <c r="C19" s="223"/>
      <c r="D19" s="223"/>
      <c r="E19" s="225"/>
      <c r="F19" s="225"/>
      <c r="G19" s="225"/>
      <c r="H19" s="225"/>
      <c r="I19" s="220"/>
      <c r="J19" s="221"/>
    </row>
    <row r="20" spans="1:10" s="5" customFormat="1" ht="30" customHeight="1">
      <c r="A20" s="222" t="s">
        <v>398</v>
      </c>
      <c r="B20" s="223"/>
      <c r="C20" s="223"/>
      <c r="D20" s="223"/>
      <c r="E20" s="225" t="s">
        <v>325</v>
      </c>
      <c r="F20" s="225"/>
      <c r="G20" s="225"/>
      <c r="H20" s="225"/>
      <c r="I20" s="220" t="s">
        <v>304</v>
      </c>
      <c r="J20" s="221"/>
    </row>
    <row r="21" spans="1:10" s="5" customFormat="1" ht="30" customHeight="1">
      <c r="A21" s="224"/>
      <c r="B21" s="223"/>
      <c r="C21" s="223"/>
      <c r="D21" s="223"/>
      <c r="E21" s="225"/>
      <c r="F21" s="225"/>
      <c r="G21" s="225"/>
      <c r="H21" s="225"/>
      <c r="I21" s="220"/>
      <c r="J21" s="221"/>
    </row>
    <row r="22" spans="1:10" s="5" customFormat="1" ht="24.75" customHeight="1">
      <c r="A22" s="60"/>
      <c r="B22" s="61"/>
      <c r="C22" s="61"/>
      <c r="D22" s="61"/>
      <c r="E22" s="62"/>
      <c r="F22" s="62"/>
      <c r="G22" s="62"/>
      <c r="H22" s="62"/>
      <c r="I22" s="63"/>
      <c r="J22" s="64"/>
    </row>
    <row r="23" spans="1:10" s="5" customFormat="1" ht="24.75" customHeight="1">
      <c r="A23" s="222" t="s">
        <v>448</v>
      </c>
      <c r="B23" s="223"/>
      <c r="C23" s="223"/>
      <c r="D23" s="223"/>
      <c r="E23" s="225" t="s">
        <v>445</v>
      </c>
      <c r="F23" s="225"/>
      <c r="G23" s="225"/>
      <c r="H23" s="225"/>
      <c r="I23" s="220" t="s">
        <v>447</v>
      </c>
      <c r="J23" s="221"/>
    </row>
    <row r="24" spans="1:10" s="5" customFormat="1" ht="35.25" customHeight="1">
      <c r="A24" s="224"/>
      <c r="B24" s="223"/>
      <c r="C24" s="223"/>
      <c r="D24" s="223"/>
      <c r="E24" s="225"/>
      <c r="F24" s="225"/>
      <c r="G24" s="225"/>
      <c r="H24" s="225"/>
      <c r="I24" s="220"/>
      <c r="J24" s="221"/>
    </row>
    <row r="25" spans="1:10" s="5" customFormat="1" ht="24.75" customHeight="1" thickBot="1">
      <c r="A25" s="93"/>
      <c r="B25" s="94"/>
      <c r="C25" s="94"/>
      <c r="D25" s="94"/>
      <c r="E25" s="94"/>
      <c r="F25" s="94"/>
      <c r="G25" s="94"/>
      <c r="H25" s="95"/>
      <c r="I25" s="230"/>
      <c r="J25" s="231"/>
    </row>
    <row r="26" spans="1:8" s="5" customFormat="1" ht="24.75" customHeight="1">
      <c r="A26" s="8"/>
      <c r="B26" s="8"/>
      <c r="C26" s="8"/>
      <c r="D26" s="8"/>
      <c r="E26" s="8"/>
      <c r="G26" s="8"/>
      <c r="H26" s="8"/>
    </row>
    <row r="27" spans="1:8" s="5" customFormat="1" ht="24.75" customHeight="1">
      <c r="A27" s="8"/>
      <c r="B27" s="9"/>
      <c r="C27" s="9"/>
      <c r="D27" s="9"/>
      <c r="E27" s="9"/>
      <c r="F27" s="9"/>
      <c r="G27" s="9"/>
      <c r="H27" s="9"/>
    </row>
    <row r="28" spans="1:9" s="5" customFormat="1" ht="24.75" customHeight="1">
      <c r="A28" s="8"/>
      <c r="B28" s="8"/>
      <c r="C28" s="8"/>
      <c r="D28" s="8"/>
      <c r="E28" s="8"/>
      <c r="F28" s="8"/>
      <c r="G28" s="8"/>
      <c r="H28" s="8"/>
      <c r="I28" s="16"/>
    </row>
    <row r="29" s="5" customFormat="1" ht="24.75" customHeight="1"/>
    <row r="30" s="5" customFormat="1" ht="24.75" customHeight="1">
      <c r="A30" s="6"/>
    </row>
    <row r="31" s="5" customFormat="1" ht="24.75" customHeight="1"/>
    <row r="32" ht="22.5" customHeight="1"/>
    <row r="33" spans="1:10" ht="30" customHeight="1">
      <c r="A33" s="229"/>
      <c r="B33" s="229"/>
      <c r="C33" s="229"/>
      <c r="D33" s="229"/>
      <c r="E33" s="229"/>
      <c r="F33" s="229"/>
      <c r="G33" s="229"/>
      <c r="H33" s="229"/>
      <c r="I33" s="229"/>
      <c r="J33" s="229"/>
    </row>
    <row r="34" ht="30" customHeight="1"/>
    <row r="35" ht="27.75" customHeight="1"/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</sheetData>
  <sheetProtection/>
  <mergeCells count="30">
    <mergeCell ref="A9:J9"/>
    <mergeCell ref="A10:J10"/>
    <mergeCell ref="A7:J7"/>
    <mergeCell ref="A8:J8"/>
    <mergeCell ref="A12:J12"/>
    <mergeCell ref="A1:J1"/>
    <mergeCell ref="A2:J2"/>
    <mergeCell ref="A3:J3"/>
    <mergeCell ref="A4:J4"/>
    <mergeCell ref="I6:J6"/>
    <mergeCell ref="A11:J11"/>
    <mergeCell ref="E18:H19"/>
    <mergeCell ref="A18:D19"/>
    <mergeCell ref="A13:J13"/>
    <mergeCell ref="I15:J15"/>
    <mergeCell ref="E16:H17"/>
    <mergeCell ref="E15:H15"/>
    <mergeCell ref="A15:D15"/>
    <mergeCell ref="I16:J17"/>
    <mergeCell ref="A16:D17"/>
    <mergeCell ref="I20:J21"/>
    <mergeCell ref="A23:D24"/>
    <mergeCell ref="E23:H24"/>
    <mergeCell ref="I23:J24"/>
    <mergeCell ref="A5:J5"/>
    <mergeCell ref="A33:J33"/>
    <mergeCell ref="I25:J25"/>
    <mergeCell ref="I18:J19"/>
    <mergeCell ref="E20:H21"/>
    <mergeCell ref="A20:D21"/>
  </mergeCells>
  <hyperlinks>
    <hyperlink ref="I6" r:id="rId1" display="www.IVKSK.ru"/>
  </hyperlinks>
  <printOptions horizontalCentered="1" verticalCentered="1"/>
  <pageMargins left="0.1968503937007874" right="0.1968503937007874" top="0.1968503937007874" bottom="0.1968503937007874" header="0.1968503937007874" footer="0.1968503937007874"/>
  <pageSetup fitToHeight="2" horizontalDpi="600" verticalDpi="6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H265"/>
  <sheetViews>
    <sheetView tabSelected="1" view="pageBreakPreview" zoomScaleNormal="80" zoomScaleSheetLayoutView="100" zoomScalePageLayoutView="0" workbookViewId="0" topLeftCell="A1">
      <pane ySplit="3" topLeftCell="A67" activePane="bottomLeft" state="frozen"/>
      <selection pane="topLeft" activeCell="A1" sqref="A1"/>
      <selection pane="bottomLeft" activeCell="I80" sqref="I80"/>
    </sheetView>
  </sheetViews>
  <sheetFormatPr defaultColWidth="9.00390625" defaultRowHeight="24.75" customHeight="1" outlineLevelRow="2"/>
  <cols>
    <col min="1" max="1" width="62.75390625" style="11" customWidth="1"/>
    <col min="2" max="2" width="11.875" style="14" customWidth="1"/>
    <col min="3" max="3" width="10.625" style="15" customWidth="1"/>
    <col min="4" max="4" width="13.625" style="35" customWidth="1"/>
    <col min="5" max="16384" width="9.125" style="11" customWidth="1"/>
  </cols>
  <sheetData>
    <row r="1" ht="72" customHeight="1"/>
    <row r="2" spans="1:4" ht="42.75" customHeight="1">
      <c r="A2" s="68" t="s">
        <v>570</v>
      </c>
      <c r="B2" s="68"/>
      <c r="C2" s="68"/>
      <c r="D2" s="68"/>
    </row>
    <row r="3" spans="1:4" s="10" customFormat="1" ht="54.75" customHeight="1">
      <c r="A3" s="43" t="s">
        <v>391</v>
      </c>
      <c r="B3" s="53" t="s">
        <v>9</v>
      </c>
      <c r="C3" s="54" t="s">
        <v>387</v>
      </c>
      <c r="D3" s="55" t="s">
        <v>392</v>
      </c>
    </row>
    <row r="4" spans="1:4" ht="19.5" customHeight="1">
      <c r="A4" s="22" t="s">
        <v>246</v>
      </c>
      <c r="B4" s="17"/>
      <c r="C4" s="17"/>
      <c r="D4" s="163"/>
    </row>
    <row r="5" spans="1:4" ht="19.5" customHeight="1" outlineLevel="1">
      <c r="A5" s="21" t="s">
        <v>10</v>
      </c>
      <c r="B5" s="17">
        <v>0.14</v>
      </c>
      <c r="C5" s="17">
        <v>0.3192</v>
      </c>
      <c r="D5" s="87">
        <v>1650</v>
      </c>
    </row>
    <row r="6" spans="1:4" ht="19.5" customHeight="1" outlineLevel="1">
      <c r="A6" s="21" t="s">
        <v>11</v>
      </c>
      <c r="B6" s="17">
        <v>0.216</v>
      </c>
      <c r="C6" s="17">
        <v>0.5184</v>
      </c>
      <c r="D6" s="87">
        <v>2450</v>
      </c>
    </row>
    <row r="7" spans="1:4" ht="19.5" customHeight="1" outlineLevel="1">
      <c r="A7" s="21" t="s">
        <v>302</v>
      </c>
      <c r="B7" s="17">
        <v>0.19</v>
      </c>
      <c r="C7" s="17">
        <v>0.456</v>
      </c>
      <c r="D7" s="87">
        <v>1990</v>
      </c>
    </row>
    <row r="8" spans="1:4" ht="19.5" customHeight="1" outlineLevel="1">
      <c r="A8" s="21" t="s">
        <v>290</v>
      </c>
      <c r="B8" s="17">
        <v>0.24</v>
      </c>
      <c r="C8" s="17">
        <v>0.576</v>
      </c>
      <c r="D8" s="87">
        <v>2460</v>
      </c>
    </row>
    <row r="9" spans="1:4" ht="19.5" customHeight="1" outlineLevel="1">
      <c r="A9" s="21" t="s">
        <v>303</v>
      </c>
      <c r="B9" s="17">
        <v>0.28</v>
      </c>
      <c r="C9" s="17">
        <v>0.672</v>
      </c>
      <c r="D9" s="87">
        <v>2870</v>
      </c>
    </row>
    <row r="10" spans="1:4" ht="19.5" customHeight="1" outlineLevel="1">
      <c r="A10" s="21" t="s">
        <v>12</v>
      </c>
      <c r="B10" s="17">
        <v>0.146</v>
      </c>
      <c r="C10" s="17">
        <v>0.3504</v>
      </c>
      <c r="D10" s="87">
        <v>1640</v>
      </c>
    </row>
    <row r="11" spans="1:4" ht="19.5" customHeight="1" outlineLevel="1">
      <c r="A11" s="23" t="s">
        <v>13</v>
      </c>
      <c r="B11" s="17">
        <v>0.195</v>
      </c>
      <c r="C11" s="17">
        <v>0.468</v>
      </c>
      <c r="D11" s="87">
        <v>2050</v>
      </c>
    </row>
    <row r="12" spans="1:4" ht="19.5" customHeight="1" outlineLevel="1">
      <c r="A12" s="23" t="s">
        <v>14</v>
      </c>
      <c r="B12" s="17">
        <v>0.244</v>
      </c>
      <c r="C12" s="17">
        <v>0.5856</v>
      </c>
      <c r="D12" s="87">
        <v>2530</v>
      </c>
    </row>
    <row r="13" spans="1:4" ht="19.5" customHeight="1" outlineLevel="1">
      <c r="A13" s="23" t="s">
        <v>15</v>
      </c>
      <c r="B13" s="17">
        <v>0.293</v>
      </c>
      <c r="C13" s="17">
        <v>0.7031999999999999</v>
      </c>
      <c r="D13" s="87">
        <v>2990</v>
      </c>
    </row>
    <row r="14" spans="1:4" ht="19.5" customHeight="1" outlineLevel="1">
      <c r="A14" s="21" t="s">
        <v>16</v>
      </c>
      <c r="B14" s="17">
        <v>0.191</v>
      </c>
      <c r="C14" s="17">
        <v>0.4584</v>
      </c>
      <c r="D14" s="87">
        <v>2100</v>
      </c>
    </row>
    <row r="15" spans="1:4" ht="19.5" customHeight="1" outlineLevel="1">
      <c r="A15" s="21" t="s">
        <v>17</v>
      </c>
      <c r="B15" s="17">
        <v>0.106</v>
      </c>
      <c r="C15" s="17">
        <v>0.22799999999999998</v>
      </c>
      <c r="D15" s="87">
        <v>1760</v>
      </c>
    </row>
    <row r="16" spans="1:4" ht="19.5" customHeight="1" outlineLevel="1">
      <c r="A16" s="21" t="s">
        <v>18</v>
      </c>
      <c r="B16" s="17">
        <v>0.265</v>
      </c>
      <c r="C16" s="17">
        <v>0.636</v>
      </c>
      <c r="D16" s="87">
        <v>2620</v>
      </c>
    </row>
    <row r="17" spans="1:4" ht="19.5" customHeight="1" outlineLevel="1">
      <c r="A17" s="21" t="s">
        <v>19</v>
      </c>
      <c r="B17" s="17">
        <v>0.127</v>
      </c>
      <c r="C17" s="17">
        <v>0.3048</v>
      </c>
      <c r="D17" s="87">
        <v>2170</v>
      </c>
    </row>
    <row r="18" spans="1:4" ht="19.5" customHeight="1" outlineLevel="1">
      <c r="A18" s="21" t="s">
        <v>20</v>
      </c>
      <c r="B18" s="17">
        <v>0.331</v>
      </c>
      <c r="C18" s="17">
        <v>0.7944</v>
      </c>
      <c r="D18" s="87">
        <v>3410</v>
      </c>
    </row>
    <row r="19" spans="1:4" ht="19.5" customHeight="1" outlineLevel="1">
      <c r="A19" s="21" t="s">
        <v>21</v>
      </c>
      <c r="B19" s="17">
        <v>0.159</v>
      </c>
      <c r="C19" s="17">
        <v>0.3816</v>
      </c>
      <c r="D19" s="87">
        <v>2760</v>
      </c>
    </row>
    <row r="20" spans="1:4" ht="19.5" customHeight="1" outlineLevel="1">
      <c r="A20" s="21" t="s">
        <v>22</v>
      </c>
      <c r="B20" s="17">
        <v>0.398</v>
      </c>
      <c r="C20" s="17">
        <v>0.9552</v>
      </c>
      <c r="D20" s="87">
        <v>4110</v>
      </c>
    </row>
    <row r="21" spans="1:4" ht="19.5" customHeight="1" outlineLevel="1">
      <c r="A21" s="21" t="s">
        <v>23</v>
      </c>
      <c r="B21" s="17">
        <v>0.191</v>
      </c>
      <c r="C21" s="17">
        <v>0.4584</v>
      </c>
      <c r="D21" s="87">
        <v>2920</v>
      </c>
    </row>
    <row r="22" spans="1:4" ht="19.5" customHeight="1" outlineLevel="1">
      <c r="A22" s="21" t="s">
        <v>24</v>
      </c>
      <c r="B22" s="17">
        <v>0.406</v>
      </c>
      <c r="C22" s="17">
        <v>0.9744</v>
      </c>
      <c r="D22" s="87">
        <v>3930</v>
      </c>
    </row>
    <row r="23" spans="1:4" ht="19.5" customHeight="1" outlineLevel="1">
      <c r="A23" s="21" t="s">
        <v>25</v>
      </c>
      <c r="B23" s="17">
        <v>0.543</v>
      </c>
      <c r="C23" s="17">
        <v>1.3032000000000001</v>
      </c>
      <c r="D23" s="87">
        <v>5110</v>
      </c>
    </row>
    <row r="24" spans="1:4" ht="19.5" customHeight="1" outlineLevel="1">
      <c r="A24" s="21" t="s">
        <v>26</v>
      </c>
      <c r="B24" s="17">
        <v>0.679</v>
      </c>
      <c r="C24" s="17">
        <v>1.6296000000000002</v>
      </c>
      <c r="D24" s="87">
        <v>6340</v>
      </c>
    </row>
    <row r="25" spans="1:4" ht="19.5" customHeight="1" outlineLevel="1">
      <c r="A25" s="21" t="s">
        <v>27</v>
      </c>
      <c r="B25" s="17">
        <v>0.815</v>
      </c>
      <c r="C25" s="17">
        <v>1.9559999999999997</v>
      </c>
      <c r="D25" s="87">
        <v>7630</v>
      </c>
    </row>
    <row r="26" spans="1:4" ht="19.5" customHeight="1" outlineLevel="1">
      <c r="A26" s="24" t="s">
        <v>247</v>
      </c>
      <c r="B26" s="17">
        <v>0.014</v>
      </c>
      <c r="C26" s="17">
        <v>0.04</v>
      </c>
      <c r="D26" s="87">
        <v>270</v>
      </c>
    </row>
    <row r="27" spans="1:4" ht="19.5" customHeight="1">
      <c r="A27" s="25" t="s">
        <v>248</v>
      </c>
      <c r="B27" s="17"/>
      <c r="C27" s="17"/>
      <c r="D27" s="87"/>
    </row>
    <row r="28" spans="1:4" ht="19.5" customHeight="1" outlineLevel="1">
      <c r="A28" s="23" t="s">
        <v>249</v>
      </c>
      <c r="B28" s="17">
        <v>0.88</v>
      </c>
      <c r="C28" s="17">
        <v>2.1</v>
      </c>
      <c r="D28" s="87">
        <v>13880</v>
      </c>
    </row>
    <row r="29" spans="1:4" ht="19.5" customHeight="1" outlineLevel="1">
      <c r="A29" s="85" t="s">
        <v>424</v>
      </c>
      <c r="B29" s="17">
        <v>0.88</v>
      </c>
      <c r="C29" s="17">
        <v>2.1</v>
      </c>
      <c r="D29" s="87">
        <v>14670</v>
      </c>
    </row>
    <row r="30" spans="1:4" ht="19.5" customHeight="1">
      <c r="A30" s="22" t="s">
        <v>250</v>
      </c>
      <c r="B30" s="17"/>
      <c r="C30" s="17"/>
      <c r="D30" s="87"/>
    </row>
    <row r="31" spans="1:4" ht="19.5" customHeight="1">
      <c r="A31" s="21" t="s">
        <v>561</v>
      </c>
      <c r="B31" s="17">
        <v>0.191</v>
      </c>
      <c r="C31" s="17">
        <v>0.458</v>
      </c>
      <c r="D31" s="87">
        <v>2445</v>
      </c>
    </row>
    <row r="32" spans="1:4" ht="19.5" customHeight="1">
      <c r="A32" s="21" t="s">
        <v>562</v>
      </c>
      <c r="B32" s="17">
        <f>B25/2</f>
        <v>0.4075</v>
      </c>
      <c r="C32" s="17">
        <f>C25/2</f>
        <v>0.9779999999999999</v>
      </c>
      <c r="D32" s="87">
        <v>4825</v>
      </c>
    </row>
    <row r="33" spans="1:4" ht="19.5" customHeight="1" outlineLevel="1">
      <c r="A33" s="21" t="s">
        <v>28</v>
      </c>
      <c r="B33" s="17">
        <v>0.27</v>
      </c>
      <c r="C33" s="17">
        <v>0.675</v>
      </c>
      <c r="D33" s="87">
        <v>3560</v>
      </c>
    </row>
    <row r="34" spans="1:4" ht="19.5" customHeight="1" outlineLevel="1">
      <c r="A34" s="21" t="s">
        <v>29</v>
      </c>
      <c r="B34" s="17">
        <v>0.27</v>
      </c>
      <c r="C34" s="17">
        <v>0.675</v>
      </c>
      <c r="D34" s="87">
        <v>3610</v>
      </c>
    </row>
    <row r="35" spans="1:4" ht="19.5" customHeight="1" outlineLevel="1">
      <c r="A35" s="21" t="s">
        <v>30</v>
      </c>
      <c r="B35" s="17">
        <v>0.56</v>
      </c>
      <c r="C35" s="17">
        <v>1.4</v>
      </c>
      <c r="D35" s="87">
        <v>6550</v>
      </c>
    </row>
    <row r="36" spans="1:4" ht="19.5" customHeight="1" outlineLevel="1">
      <c r="A36" s="21" t="s">
        <v>31</v>
      </c>
      <c r="B36" s="17">
        <v>0.56</v>
      </c>
      <c r="C36" s="17">
        <v>1.4</v>
      </c>
      <c r="D36" s="87">
        <v>6530</v>
      </c>
    </row>
    <row r="37" spans="1:4" ht="19.5" customHeight="1" outlineLevel="1">
      <c r="A37" s="21" t="s">
        <v>32</v>
      </c>
      <c r="B37" s="17">
        <v>0.2</v>
      </c>
      <c r="C37" s="17">
        <v>0.5</v>
      </c>
      <c r="D37" s="87">
        <v>2480</v>
      </c>
    </row>
    <row r="38" spans="1:4" ht="19.5" customHeight="1" outlineLevel="1">
      <c r="A38" s="21" t="s">
        <v>33</v>
      </c>
      <c r="B38" s="17">
        <v>0.2</v>
      </c>
      <c r="C38" s="17">
        <v>0.5</v>
      </c>
      <c r="D38" s="87">
        <v>2520</v>
      </c>
    </row>
    <row r="39" spans="1:4" ht="19.5" customHeight="1" outlineLevel="1">
      <c r="A39" s="21" t="s">
        <v>34</v>
      </c>
      <c r="B39" s="17">
        <v>0.3</v>
      </c>
      <c r="C39" s="17">
        <v>0.75</v>
      </c>
      <c r="D39" s="87">
        <v>3580</v>
      </c>
    </row>
    <row r="40" spans="1:4" ht="19.5" customHeight="1" outlineLevel="1">
      <c r="A40" s="21" t="s">
        <v>35</v>
      </c>
      <c r="B40" s="17">
        <v>0.3</v>
      </c>
      <c r="C40" s="17">
        <v>0.75</v>
      </c>
      <c r="D40" s="87">
        <v>3850</v>
      </c>
    </row>
    <row r="41" spans="1:4" ht="19.5" customHeight="1" outlineLevel="1">
      <c r="A41" s="21" t="s">
        <v>36</v>
      </c>
      <c r="B41" s="17">
        <v>0.61</v>
      </c>
      <c r="C41" s="17">
        <v>1.525</v>
      </c>
      <c r="D41" s="87">
        <v>8290</v>
      </c>
    </row>
    <row r="42" spans="1:4" ht="19.5" customHeight="1" outlineLevel="1">
      <c r="A42" s="21" t="s">
        <v>37</v>
      </c>
      <c r="B42" s="17">
        <v>0.61</v>
      </c>
      <c r="C42" s="17">
        <v>1.525</v>
      </c>
      <c r="D42" s="87">
        <v>8180</v>
      </c>
    </row>
    <row r="43" spans="1:4" ht="19.5" customHeight="1" outlineLevel="1">
      <c r="A43" s="21" t="s">
        <v>327</v>
      </c>
      <c r="B43" s="17">
        <v>0.23</v>
      </c>
      <c r="C43" s="17">
        <v>0.575</v>
      </c>
      <c r="D43" s="87">
        <v>2960</v>
      </c>
    </row>
    <row r="44" spans="1:4" ht="19.5" customHeight="1" outlineLevel="1">
      <c r="A44" s="21" t="s">
        <v>328</v>
      </c>
      <c r="B44" s="17">
        <v>0.23</v>
      </c>
      <c r="C44" s="17">
        <v>0.575</v>
      </c>
      <c r="D44" s="87">
        <v>3180</v>
      </c>
    </row>
    <row r="45" spans="1:4" ht="19.5" customHeight="1" outlineLevel="1">
      <c r="A45" s="21" t="s">
        <v>329</v>
      </c>
      <c r="B45" s="17">
        <v>0.35</v>
      </c>
      <c r="C45" s="17">
        <v>0.875</v>
      </c>
      <c r="D45" s="87">
        <v>4460</v>
      </c>
    </row>
    <row r="46" spans="1:4" ht="19.5" customHeight="1" outlineLevel="1">
      <c r="A46" s="21" t="s">
        <v>330</v>
      </c>
      <c r="B46" s="17">
        <v>0.35</v>
      </c>
      <c r="C46" s="17">
        <v>0.875</v>
      </c>
      <c r="D46" s="87">
        <v>4770</v>
      </c>
    </row>
    <row r="47" spans="1:4" ht="19.5" customHeight="1" outlineLevel="1">
      <c r="A47" s="21" t="s">
        <v>331</v>
      </c>
      <c r="B47" s="17">
        <v>0.7</v>
      </c>
      <c r="C47" s="17">
        <v>1.75</v>
      </c>
      <c r="D47" s="87">
        <v>9130</v>
      </c>
    </row>
    <row r="48" spans="1:4" ht="19.5" customHeight="1" outlineLevel="1">
      <c r="A48" s="21" t="s">
        <v>332</v>
      </c>
      <c r="B48" s="17">
        <v>0.7</v>
      </c>
      <c r="C48" s="17">
        <v>1.75</v>
      </c>
      <c r="D48" s="87">
        <v>10200</v>
      </c>
    </row>
    <row r="49" spans="1:4" ht="19.5" customHeight="1" outlineLevel="1">
      <c r="A49" s="21" t="s">
        <v>333</v>
      </c>
      <c r="B49" s="17">
        <v>0.27</v>
      </c>
      <c r="C49" s="17">
        <v>0.675</v>
      </c>
      <c r="D49" s="87">
        <v>4540</v>
      </c>
    </row>
    <row r="50" spans="1:4" ht="19.5" customHeight="1" outlineLevel="1">
      <c r="A50" s="21" t="s">
        <v>334</v>
      </c>
      <c r="B50" s="17">
        <v>0.27</v>
      </c>
      <c r="C50" s="17">
        <v>0.675</v>
      </c>
      <c r="D50" s="87">
        <v>4710</v>
      </c>
    </row>
    <row r="51" spans="1:4" ht="19.5" customHeight="1" outlineLevel="1">
      <c r="A51" s="21" t="s">
        <v>335</v>
      </c>
      <c r="B51" s="17">
        <v>0.42</v>
      </c>
      <c r="C51" s="17">
        <v>1.05</v>
      </c>
      <c r="D51" s="87">
        <v>5320</v>
      </c>
    </row>
    <row r="52" spans="1:4" ht="19.5" customHeight="1" outlineLevel="1">
      <c r="A52" s="21" t="s">
        <v>336</v>
      </c>
      <c r="B52" s="17">
        <v>0.42</v>
      </c>
      <c r="C52" s="17">
        <v>1.05</v>
      </c>
      <c r="D52" s="87">
        <v>5860</v>
      </c>
    </row>
    <row r="53" spans="1:4" ht="19.5" customHeight="1" outlineLevel="1">
      <c r="A53" s="21" t="s">
        <v>337</v>
      </c>
      <c r="B53" s="17">
        <v>0.85</v>
      </c>
      <c r="C53" s="17">
        <v>2.125</v>
      </c>
      <c r="D53" s="87">
        <v>11580</v>
      </c>
    </row>
    <row r="54" spans="1:4" ht="19.5" customHeight="1" outlineLevel="1">
      <c r="A54" s="21" t="s">
        <v>338</v>
      </c>
      <c r="B54" s="17">
        <v>0.85</v>
      </c>
      <c r="C54" s="17">
        <v>2.125</v>
      </c>
      <c r="D54" s="87">
        <v>13400</v>
      </c>
    </row>
    <row r="55" spans="1:4" ht="19.5" customHeight="1" outlineLevel="1">
      <c r="A55" s="21" t="s">
        <v>339</v>
      </c>
      <c r="B55" s="17">
        <v>0.32</v>
      </c>
      <c r="C55" s="17">
        <v>0.8</v>
      </c>
      <c r="D55" s="87">
        <v>4800</v>
      </c>
    </row>
    <row r="56" spans="1:4" ht="19.5" customHeight="1" outlineLevel="1">
      <c r="A56" s="21" t="s">
        <v>340</v>
      </c>
      <c r="B56" s="17">
        <v>0.32</v>
      </c>
      <c r="C56" s="17">
        <v>0.8</v>
      </c>
      <c r="D56" s="87">
        <v>6470</v>
      </c>
    </row>
    <row r="57" spans="1:4" ht="19.5" customHeight="1" outlineLevel="1">
      <c r="A57" s="21" t="s">
        <v>341</v>
      </c>
      <c r="B57" s="17">
        <v>0.49</v>
      </c>
      <c r="C57" s="17">
        <v>1.225</v>
      </c>
      <c r="D57" s="87">
        <v>7130</v>
      </c>
    </row>
    <row r="58" spans="1:4" ht="19.5" customHeight="1" outlineLevel="1">
      <c r="A58" s="21" t="s">
        <v>342</v>
      </c>
      <c r="B58" s="17">
        <v>0.49</v>
      </c>
      <c r="C58" s="17">
        <v>1.225</v>
      </c>
      <c r="D58" s="87">
        <v>9940</v>
      </c>
    </row>
    <row r="59" spans="1:4" s="12" customFormat="1" ht="19.5" customHeight="1" outlineLevel="1">
      <c r="A59" s="21" t="s">
        <v>343</v>
      </c>
      <c r="B59" s="17">
        <v>0.99</v>
      </c>
      <c r="C59" s="17">
        <v>2.475</v>
      </c>
      <c r="D59" s="87">
        <v>13670</v>
      </c>
    </row>
    <row r="60" spans="1:4" ht="19.5" customHeight="1" outlineLevel="1">
      <c r="A60" s="21" t="s">
        <v>344</v>
      </c>
      <c r="B60" s="17">
        <v>0.99</v>
      </c>
      <c r="C60" s="17">
        <v>2.475</v>
      </c>
      <c r="D60" s="87">
        <v>19860</v>
      </c>
    </row>
    <row r="61" spans="1:4" ht="19.5" customHeight="1" outlineLevel="1">
      <c r="A61" s="21" t="s">
        <v>345</v>
      </c>
      <c r="B61" s="17">
        <v>0.64</v>
      </c>
      <c r="C61" s="17">
        <v>1.6</v>
      </c>
      <c r="D61" s="87">
        <v>7960</v>
      </c>
    </row>
    <row r="62" spans="1:4" ht="19.5" customHeight="1" outlineLevel="1">
      <c r="A62" s="21" t="s">
        <v>346</v>
      </c>
      <c r="B62" s="17">
        <v>0.64</v>
      </c>
      <c r="C62" s="17">
        <v>1.6</v>
      </c>
      <c r="D62" s="87">
        <v>8430</v>
      </c>
    </row>
    <row r="63" spans="1:4" ht="19.5" customHeight="1" outlineLevel="1">
      <c r="A63" s="21" t="s">
        <v>347</v>
      </c>
      <c r="B63" s="17">
        <v>0.98</v>
      </c>
      <c r="C63" s="17">
        <v>2.45</v>
      </c>
      <c r="D63" s="87">
        <v>11900</v>
      </c>
    </row>
    <row r="64" spans="1:4" ht="19.5" customHeight="1" outlineLevel="1">
      <c r="A64" s="21" t="s">
        <v>348</v>
      </c>
      <c r="B64" s="17">
        <v>0.98</v>
      </c>
      <c r="C64" s="17">
        <v>2.45</v>
      </c>
      <c r="D64" s="87">
        <v>15560</v>
      </c>
    </row>
    <row r="65" spans="1:4" s="12" customFormat="1" ht="19.5" customHeight="1" outlineLevel="1">
      <c r="A65" s="21" t="s">
        <v>349</v>
      </c>
      <c r="B65" s="17">
        <v>0.58</v>
      </c>
      <c r="C65" s="17">
        <v>1.45</v>
      </c>
      <c r="D65" s="87">
        <v>9510</v>
      </c>
    </row>
    <row r="66" spans="1:4" ht="19.5" customHeight="1" outlineLevel="1">
      <c r="A66" s="21" t="s">
        <v>350</v>
      </c>
      <c r="B66" s="17">
        <v>0.58</v>
      </c>
      <c r="C66" s="17">
        <v>1.45</v>
      </c>
      <c r="D66" s="87">
        <v>10020</v>
      </c>
    </row>
    <row r="67" spans="1:4" ht="19.5" customHeight="1" outlineLevel="1">
      <c r="A67" s="21" t="s">
        <v>351</v>
      </c>
      <c r="B67" s="17">
        <v>0.91</v>
      </c>
      <c r="C67" s="17">
        <v>2.275</v>
      </c>
      <c r="D67" s="87">
        <v>17030</v>
      </c>
    </row>
    <row r="68" spans="1:4" ht="19.5" customHeight="1" outlineLevel="1">
      <c r="A68" s="21" t="s">
        <v>352</v>
      </c>
      <c r="B68" s="17">
        <v>0.91</v>
      </c>
      <c r="C68" s="17">
        <v>2.275</v>
      </c>
      <c r="D68" s="87">
        <v>17570</v>
      </c>
    </row>
    <row r="69" spans="1:4" ht="19.5" customHeight="1" outlineLevel="1">
      <c r="A69" s="21" t="s">
        <v>353</v>
      </c>
      <c r="B69" s="17">
        <v>0.9</v>
      </c>
      <c r="C69" s="17">
        <v>2.25</v>
      </c>
      <c r="D69" s="87">
        <v>12020</v>
      </c>
    </row>
    <row r="70" spans="1:4" ht="19.5" customHeight="1" outlineLevel="1">
      <c r="A70" s="85" t="s">
        <v>354</v>
      </c>
      <c r="B70" s="86">
        <v>0.9</v>
      </c>
      <c r="C70" s="86">
        <v>2.25</v>
      </c>
      <c r="D70" s="87">
        <v>13570</v>
      </c>
    </row>
    <row r="71" spans="1:4" ht="19.5" customHeight="1" outlineLevel="1">
      <c r="A71" s="85" t="s">
        <v>355</v>
      </c>
      <c r="B71" s="86">
        <v>1.13</v>
      </c>
      <c r="C71" s="86">
        <v>2.825</v>
      </c>
      <c r="D71" s="87">
        <v>20100</v>
      </c>
    </row>
    <row r="72" spans="1:4" ht="19.5" customHeight="1" outlineLevel="1">
      <c r="A72" s="85" t="s">
        <v>356</v>
      </c>
      <c r="B72" s="86">
        <v>1.13</v>
      </c>
      <c r="C72" s="86">
        <v>2.825</v>
      </c>
      <c r="D72" s="87">
        <v>20010</v>
      </c>
    </row>
    <row r="73" spans="1:4" ht="19.5" customHeight="1" outlineLevel="1">
      <c r="A73" s="85" t="s">
        <v>357</v>
      </c>
      <c r="B73" s="86">
        <v>0.82</v>
      </c>
      <c r="C73" s="86">
        <v>2.05</v>
      </c>
      <c r="D73" s="87">
        <v>14500</v>
      </c>
    </row>
    <row r="74" spans="1:4" ht="19.5" customHeight="1" outlineLevel="1">
      <c r="A74" s="85" t="s">
        <v>358</v>
      </c>
      <c r="B74" s="86">
        <v>1.29</v>
      </c>
      <c r="C74" s="86">
        <v>3.225</v>
      </c>
      <c r="D74" s="87">
        <v>23020</v>
      </c>
    </row>
    <row r="75" spans="1:4" ht="19.5" customHeight="1">
      <c r="A75" s="27" t="s">
        <v>326</v>
      </c>
      <c r="B75" s="17"/>
      <c r="C75" s="17"/>
      <c r="D75" s="87"/>
    </row>
    <row r="76" spans="1:4" ht="19.5" customHeight="1" outlineLevel="1">
      <c r="A76" s="85" t="s">
        <v>38</v>
      </c>
      <c r="B76" s="86">
        <v>0.022</v>
      </c>
      <c r="C76" s="86">
        <v>0.055</v>
      </c>
      <c r="D76" s="184">
        <v>1440</v>
      </c>
    </row>
    <row r="77" spans="1:4" ht="19.5" customHeight="1" outlineLevel="1">
      <c r="A77" s="21" t="s">
        <v>39</v>
      </c>
      <c r="B77" s="17">
        <v>0.026</v>
      </c>
      <c r="C77" s="17">
        <v>0.065</v>
      </c>
      <c r="D77" s="184">
        <v>1520</v>
      </c>
    </row>
    <row r="78" spans="1:4" ht="19.5" customHeight="1" outlineLevel="1">
      <c r="A78" s="21" t="s">
        <v>40</v>
      </c>
      <c r="B78" s="17">
        <v>0.028</v>
      </c>
      <c r="C78" s="17">
        <v>0.07</v>
      </c>
      <c r="D78" s="184">
        <v>1620</v>
      </c>
    </row>
    <row r="79" spans="1:4" ht="19.5" customHeight="1" outlineLevel="1">
      <c r="A79" s="21" t="s">
        <v>41</v>
      </c>
      <c r="B79" s="17">
        <v>0.033</v>
      </c>
      <c r="C79" s="17">
        <v>0.0825</v>
      </c>
      <c r="D79" s="184">
        <v>1740</v>
      </c>
    </row>
    <row r="80" spans="1:4" ht="19.5" customHeight="1" outlineLevel="1">
      <c r="A80" s="21" t="s">
        <v>42</v>
      </c>
      <c r="B80" s="17">
        <v>0.037</v>
      </c>
      <c r="C80" s="17">
        <v>0.0925</v>
      </c>
      <c r="D80" s="184">
        <v>2260</v>
      </c>
    </row>
    <row r="81" spans="1:4" ht="19.5" customHeight="1" outlineLevel="1">
      <c r="A81" s="21" t="s">
        <v>43</v>
      </c>
      <c r="B81" s="17">
        <v>0.041</v>
      </c>
      <c r="C81" s="17">
        <v>0.1025</v>
      </c>
      <c r="D81" s="184">
        <v>2290</v>
      </c>
    </row>
    <row r="82" spans="1:4" ht="19.5" customHeight="1" outlineLevel="1">
      <c r="A82" s="21" t="s">
        <v>362</v>
      </c>
      <c r="B82" s="17">
        <v>0.034</v>
      </c>
      <c r="C82" s="17">
        <v>0.085</v>
      </c>
      <c r="D82" s="184">
        <v>2000</v>
      </c>
    </row>
    <row r="83" spans="1:4" ht="19.5" customHeight="1" outlineLevel="1">
      <c r="A83" s="21" t="s">
        <v>44</v>
      </c>
      <c r="B83" s="17">
        <v>0.041</v>
      </c>
      <c r="C83" s="17">
        <v>0.1025</v>
      </c>
      <c r="D83" s="184">
        <v>2340</v>
      </c>
    </row>
    <row r="84" spans="1:4" ht="19.5" customHeight="1" outlineLevel="1">
      <c r="A84" s="21" t="s">
        <v>45</v>
      </c>
      <c r="B84" s="17">
        <v>0.048</v>
      </c>
      <c r="C84" s="17">
        <v>0.12</v>
      </c>
      <c r="D84" s="184">
        <v>2110</v>
      </c>
    </row>
    <row r="85" spans="1:4" ht="19.5" customHeight="1" outlineLevel="1">
      <c r="A85" s="21" t="s">
        <v>46</v>
      </c>
      <c r="B85" s="17">
        <v>0.048</v>
      </c>
      <c r="C85" s="17">
        <v>0.12</v>
      </c>
      <c r="D85" s="184">
        <v>2510</v>
      </c>
    </row>
    <row r="86" spans="1:4" ht="19.5" customHeight="1" outlineLevel="1">
      <c r="A86" s="21" t="s">
        <v>363</v>
      </c>
      <c r="B86" s="17">
        <v>0.055</v>
      </c>
      <c r="C86" s="17">
        <v>0.1375</v>
      </c>
      <c r="D86" s="184">
        <v>2450</v>
      </c>
    </row>
    <row r="87" spans="1:4" ht="19.5" customHeight="1" outlineLevel="1">
      <c r="A87" s="21" t="s">
        <v>47</v>
      </c>
      <c r="B87" s="17">
        <v>0.065</v>
      </c>
      <c r="C87" s="17">
        <v>0.1625</v>
      </c>
      <c r="D87" s="184">
        <v>2970</v>
      </c>
    </row>
    <row r="88" spans="1:4" ht="19.5" customHeight="1" outlineLevel="1">
      <c r="A88" s="21" t="s">
        <v>48</v>
      </c>
      <c r="B88" s="17">
        <v>0.072</v>
      </c>
      <c r="C88" s="17">
        <v>0.18</v>
      </c>
      <c r="D88" s="184">
        <v>3140</v>
      </c>
    </row>
    <row r="89" spans="1:4" ht="19.5" customHeight="1" outlineLevel="1">
      <c r="A89" s="21" t="s">
        <v>49</v>
      </c>
      <c r="B89" s="17">
        <v>0.079</v>
      </c>
      <c r="C89" s="17">
        <v>0.1975</v>
      </c>
      <c r="D89" s="184">
        <v>3350</v>
      </c>
    </row>
    <row r="90" spans="1:4" ht="19.5" customHeight="1" outlineLevel="1">
      <c r="A90" s="21" t="s">
        <v>50</v>
      </c>
      <c r="B90" s="17">
        <v>0.079</v>
      </c>
      <c r="C90" s="17">
        <v>0.1975</v>
      </c>
      <c r="D90" s="184">
        <v>3580</v>
      </c>
    </row>
    <row r="91" spans="1:4" ht="19.5" customHeight="1" outlineLevel="1">
      <c r="A91" s="21" t="s">
        <v>51</v>
      </c>
      <c r="B91" s="17">
        <v>0.089</v>
      </c>
      <c r="C91" s="17">
        <v>0.2225</v>
      </c>
      <c r="D91" s="184">
        <v>4180</v>
      </c>
    </row>
    <row r="92" spans="1:4" ht="19.5" customHeight="1" outlineLevel="1">
      <c r="A92" s="21" t="s">
        <v>364</v>
      </c>
      <c r="B92" s="17">
        <v>0.1</v>
      </c>
      <c r="C92" s="17">
        <v>0.25</v>
      </c>
      <c r="D92" s="184">
        <v>3720</v>
      </c>
    </row>
    <row r="93" spans="1:4" ht="19.5" customHeight="1" outlineLevel="1">
      <c r="A93" s="21" t="s">
        <v>52</v>
      </c>
      <c r="B93" s="17">
        <v>0.114</v>
      </c>
      <c r="C93" s="17">
        <v>0.285</v>
      </c>
      <c r="D93" s="184">
        <v>4080</v>
      </c>
    </row>
    <row r="94" spans="1:4" ht="19.5" customHeight="1" outlineLevel="1">
      <c r="A94" s="21" t="s">
        <v>53</v>
      </c>
      <c r="B94" s="17">
        <v>0.135</v>
      </c>
      <c r="C94" s="17">
        <v>0.3375</v>
      </c>
      <c r="D94" s="184">
        <v>4950</v>
      </c>
    </row>
    <row r="95" spans="1:4" ht="19.5" customHeight="1" outlineLevel="1">
      <c r="A95" s="21" t="s">
        <v>54</v>
      </c>
      <c r="B95" s="17">
        <v>0.135</v>
      </c>
      <c r="C95" s="17">
        <v>0.3375</v>
      </c>
      <c r="D95" s="184">
        <v>5300</v>
      </c>
    </row>
    <row r="96" spans="1:4" ht="19.5" customHeight="1" outlineLevel="1">
      <c r="A96" s="21" t="s">
        <v>55</v>
      </c>
      <c r="B96" s="17">
        <v>0.15</v>
      </c>
      <c r="C96" s="17">
        <v>0.375</v>
      </c>
      <c r="D96" s="184">
        <v>5000</v>
      </c>
    </row>
    <row r="97" spans="1:4" ht="19.5" customHeight="1" outlineLevel="1">
      <c r="A97" s="21" t="s">
        <v>56</v>
      </c>
      <c r="B97" s="17">
        <v>0.15</v>
      </c>
      <c r="C97" s="17">
        <v>0.375</v>
      </c>
      <c r="D97" s="184">
        <v>5170</v>
      </c>
    </row>
    <row r="98" spans="1:4" ht="19.5" customHeight="1" outlineLevel="1">
      <c r="A98" s="21" t="s">
        <v>57</v>
      </c>
      <c r="B98" s="17">
        <v>0.164</v>
      </c>
      <c r="C98" s="17">
        <v>0.41</v>
      </c>
      <c r="D98" s="184">
        <v>5370</v>
      </c>
    </row>
    <row r="99" spans="1:4" ht="19.5" customHeight="1" outlineLevel="1">
      <c r="A99" s="21" t="s">
        <v>58</v>
      </c>
      <c r="B99" s="17">
        <v>0.164</v>
      </c>
      <c r="C99" s="17">
        <v>0.41</v>
      </c>
      <c r="D99" s="184">
        <v>6690</v>
      </c>
    </row>
    <row r="100" spans="1:4" ht="19.5" customHeight="1" outlineLevel="1">
      <c r="A100" s="21" t="s">
        <v>59</v>
      </c>
      <c r="B100" s="17">
        <v>0.171</v>
      </c>
      <c r="C100" s="17">
        <v>0.4275</v>
      </c>
      <c r="D100" s="184">
        <v>6660</v>
      </c>
    </row>
    <row r="101" spans="1:4" ht="19.5" customHeight="1" outlineLevel="1">
      <c r="A101" s="21" t="s">
        <v>60</v>
      </c>
      <c r="B101" s="17">
        <v>0.185</v>
      </c>
      <c r="C101" s="17">
        <v>0.4625</v>
      </c>
      <c r="D101" s="184">
        <v>7890</v>
      </c>
    </row>
    <row r="102" spans="1:4" ht="19.5" customHeight="1" outlineLevel="1">
      <c r="A102" s="23" t="s">
        <v>0</v>
      </c>
      <c r="B102" s="17">
        <v>0.33</v>
      </c>
      <c r="C102" s="17">
        <v>0.825</v>
      </c>
      <c r="D102" s="184">
        <v>13430</v>
      </c>
    </row>
    <row r="103" spans="1:4" ht="19.5" customHeight="1" outlineLevel="1">
      <c r="A103" s="21" t="s">
        <v>365</v>
      </c>
      <c r="B103" s="17">
        <v>0.254</v>
      </c>
      <c r="C103" s="17">
        <v>0.635</v>
      </c>
      <c r="D103" s="184">
        <v>13850</v>
      </c>
    </row>
    <row r="104" spans="1:4" ht="19.5" customHeight="1" outlineLevel="1">
      <c r="A104" s="21" t="s">
        <v>61</v>
      </c>
      <c r="B104" s="17">
        <v>0.011</v>
      </c>
      <c r="C104" s="17">
        <v>0.0275</v>
      </c>
      <c r="D104" s="184">
        <v>920</v>
      </c>
    </row>
    <row r="105" spans="1:4" ht="19.5" customHeight="1" outlineLevel="1">
      <c r="A105" s="21" t="s">
        <v>366</v>
      </c>
      <c r="B105" s="17">
        <v>0.014</v>
      </c>
      <c r="C105" s="17">
        <v>0.035</v>
      </c>
      <c r="D105" s="184">
        <v>1160</v>
      </c>
    </row>
    <row r="106" spans="1:4" ht="19.5" customHeight="1" outlineLevel="1">
      <c r="A106" s="85" t="s">
        <v>367</v>
      </c>
      <c r="B106" s="86">
        <v>0.029</v>
      </c>
      <c r="C106" s="86">
        <v>0.0725</v>
      </c>
      <c r="D106" s="184">
        <v>1810</v>
      </c>
    </row>
    <row r="107" spans="1:4" ht="19.5" customHeight="1" outlineLevel="1">
      <c r="A107" s="85" t="s">
        <v>62</v>
      </c>
      <c r="B107" s="86">
        <v>0.035</v>
      </c>
      <c r="C107" s="86">
        <v>0.0875</v>
      </c>
      <c r="D107" s="184">
        <v>1850</v>
      </c>
    </row>
    <row r="108" spans="1:4" ht="19.5" customHeight="1" outlineLevel="1">
      <c r="A108" s="21" t="s">
        <v>63</v>
      </c>
      <c r="B108" s="17">
        <v>0.041</v>
      </c>
      <c r="C108" s="17">
        <v>0.1025</v>
      </c>
      <c r="D108" s="184">
        <v>1980</v>
      </c>
    </row>
    <row r="109" spans="1:4" ht="19.5" customHeight="1" outlineLevel="1">
      <c r="A109" s="21" t="s">
        <v>64</v>
      </c>
      <c r="B109" s="17">
        <v>0.041</v>
      </c>
      <c r="C109" s="17">
        <v>0.1025</v>
      </c>
      <c r="D109" s="184">
        <v>2180</v>
      </c>
    </row>
    <row r="110" spans="1:4" ht="19.5" customHeight="1" outlineLevel="1">
      <c r="A110" s="21" t="s">
        <v>65</v>
      </c>
      <c r="B110" s="17">
        <v>0.047</v>
      </c>
      <c r="C110" s="17">
        <v>0.1175</v>
      </c>
      <c r="D110" s="184">
        <v>2280</v>
      </c>
    </row>
    <row r="111" spans="1:4" ht="19.5" customHeight="1" outlineLevel="1">
      <c r="A111" s="21" t="s">
        <v>66</v>
      </c>
      <c r="B111" s="17">
        <v>0.05</v>
      </c>
      <c r="C111" s="17">
        <v>0.125</v>
      </c>
      <c r="D111" s="184">
        <v>2420</v>
      </c>
    </row>
    <row r="112" spans="1:4" ht="19.5" customHeight="1" outlineLevel="1">
      <c r="A112" s="21" t="s">
        <v>67</v>
      </c>
      <c r="B112" s="17">
        <v>0.056</v>
      </c>
      <c r="C112" s="17">
        <v>0.14</v>
      </c>
      <c r="D112" s="184">
        <v>2430</v>
      </c>
    </row>
    <row r="113" spans="1:4" ht="19.5" customHeight="1" outlineLevel="1">
      <c r="A113" s="21" t="s">
        <v>68</v>
      </c>
      <c r="B113" s="17">
        <v>0.056</v>
      </c>
      <c r="C113" s="17">
        <v>0.14</v>
      </c>
      <c r="D113" s="184">
        <v>2490</v>
      </c>
    </row>
    <row r="114" spans="1:4" ht="19.5" customHeight="1" outlineLevel="1">
      <c r="A114" s="21" t="s">
        <v>69</v>
      </c>
      <c r="B114" s="17">
        <v>0.059</v>
      </c>
      <c r="C114" s="17">
        <v>0.1475</v>
      </c>
      <c r="D114" s="184">
        <v>2640</v>
      </c>
    </row>
    <row r="115" spans="1:4" ht="19.5" customHeight="1" outlineLevel="1">
      <c r="A115" s="21" t="s">
        <v>70</v>
      </c>
      <c r="B115" s="17">
        <v>0.062</v>
      </c>
      <c r="C115" s="17">
        <v>0.155</v>
      </c>
      <c r="D115" s="184">
        <v>2770</v>
      </c>
    </row>
    <row r="116" spans="1:4" ht="19.5" customHeight="1" outlineLevel="1">
      <c r="A116" s="85" t="s">
        <v>71</v>
      </c>
      <c r="B116" s="86">
        <v>0.065</v>
      </c>
      <c r="C116" s="86">
        <v>0.1625</v>
      </c>
      <c r="D116" s="184">
        <v>3000</v>
      </c>
    </row>
    <row r="117" spans="1:4" ht="19.5" customHeight="1" outlineLevel="1">
      <c r="A117" s="85" t="s">
        <v>72</v>
      </c>
      <c r="B117" s="86">
        <v>0.068</v>
      </c>
      <c r="C117" s="86">
        <v>0.17</v>
      </c>
      <c r="D117" s="184">
        <v>3100</v>
      </c>
    </row>
    <row r="118" spans="1:4" ht="19.5" customHeight="1" outlineLevel="1">
      <c r="A118" s="21" t="s">
        <v>368</v>
      </c>
      <c r="B118" s="17">
        <v>0.086</v>
      </c>
      <c r="C118" s="17">
        <v>0.215</v>
      </c>
      <c r="D118" s="184">
        <v>4380</v>
      </c>
    </row>
    <row r="119" spans="1:4" ht="19.5" customHeight="1" outlineLevel="1">
      <c r="A119" s="21" t="s">
        <v>73</v>
      </c>
      <c r="B119" s="17">
        <v>0.098</v>
      </c>
      <c r="C119" s="17">
        <v>0.245</v>
      </c>
      <c r="D119" s="184">
        <v>4340</v>
      </c>
    </row>
    <row r="120" spans="1:4" ht="19.5" customHeight="1" outlineLevel="1">
      <c r="A120" s="21" t="s">
        <v>74</v>
      </c>
      <c r="B120" s="17">
        <v>0.117</v>
      </c>
      <c r="C120" s="17">
        <v>0.2925</v>
      </c>
      <c r="D120" s="184">
        <v>5040</v>
      </c>
    </row>
    <row r="121" spans="1:4" ht="19.5" customHeight="1" outlineLevel="1">
      <c r="A121" s="21" t="s">
        <v>75</v>
      </c>
      <c r="B121" s="17">
        <v>0.117</v>
      </c>
      <c r="C121" s="17">
        <v>0.2925</v>
      </c>
      <c r="D121" s="184">
        <v>5610</v>
      </c>
    </row>
    <row r="122" spans="1:4" ht="19.5" customHeight="1" outlineLevel="1">
      <c r="A122" s="21" t="s">
        <v>76</v>
      </c>
      <c r="B122" s="17">
        <v>0.129</v>
      </c>
      <c r="C122" s="17">
        <v>0.3225</v>
      </c>
      <c r="D122" s="184">
        <v>5280</v>
      </c>
    </row>
    <row r="123" spans="1:4" ht="19.5" customHeight="1" outlineLevel="1">
      <c r="A123" s="21" t="s">
        <v>77</v>
      </c>
      <c r="B123" s="17">
        <v>0.129</v>
      </c>
      <c r="C123" s="17">
        <v>0.3225</v>
      </c>
      <c r="D123" s="184">
        <v>9010</v>
      </c>
    </row>
    <row r="124" spans="1:4" ht="19.5" customHeight="1" outlineLevel="1">
      <c r="A124" s="21" t="s">
        <v>369</v>
      </c>
      <c r="B124" s="17">
        <v>0.119</v>
      </c>
      <c r="C124" s="17">
        <v>0.2975</v>
      </c>
      <c r="D124" s="184">
        <v>6680</v>
      </c>
    </row>
    <row r="125" spans="1:4" ht="19.5" customHeight="1" outlineLevel="1">
      <c r="A125" s="21" t="s">
        <v>78</v>
      </c>
      <c r="B125" s="17">
        <v>0.13</v>
      </c>
      <c r="C125" s="17">
        <v>0.325</v>
      </c>
      <c r="D125" s="184">
        <v>7110</v>
      </c>
    </row>
    <row r="126" spans="1:4" ht="19.5" customHeight="1" outlineLevel="1">
      <c r="A126" s="21" t="s">
        <v>79</v>
      </c>
      <c r="B126" s="17">
        <v>0.151</v>
      </c>
      <c r="C126" s="17">
        <v>0.3775</v>
      </c>
      <c r="D126" s="184">
        <v>8430</v>
      </c>
    </row>
    <row r="127" spans="1:4" ht="19.5" customHeight="1" outlineLevel="1">
      <c r="A127" s="21" t="s">
        <v>80</v>
      </c>
      <c r="B127" s="17">
        <v>0.173</v>
      </c>
      <c r="C127" s="17">
        <v>0.4325</v>
      </c>
      <c r="D127" s="184">
        <v>9560</v>
      </c>
    </row>
    <row r="128" spans="1:4" ht="19.5" customHeight="1" outlineLevel="1">
      <c r="A128" s="21" t="s">
        <v>81</v>
      </c>
      <c r="B128" s="17">
        <v>0.227</v>
      </c>
      <c r="C128" s="17">
        <v>0.5675</v>
      </c>
      <c r="D128" s="184">
        <v>10620</v>
      </c>
    </row>
    <row r="129" spans="1:4" ht="19.5" customHeight="1" outlineLevel="1">
      <c r="A129" s="21" t="s">
        <v>370</v>
      </c>
      <c r="B129" s="17">
        <v>0.364</v>
      </c>
      <c r="C129" s="17">
        <v>0.87</v>
      </c>
      <c r="D129" s="184">
        <v>15590</v>
      </c>
    </row>
    <row r="130" spans="1:4" ht="19.5" customHeight="1">
      <c r="A130" s="27" t="s">
        <v>359</v>
      </c>
      <c r="B130" s="17"/>
      <c r="C130" s="17"/>
      <c r="D130" s="87"/>
    </row>
    <row r="131" spans="1:4" ht="19.5" customHeight="1">
      <c r="A131" s="21" t="s">
        <v>546</v>
      </c>
      <c r="B131" s="17">
        <v>0.6</v>
      </c>
      <c r="C131" s="17">
        <v>1.5</v>
      </c>
      <c r="D131" s="87">
        <v>38500</v>
      </c>
    </row>
    <row r="132" spans="1:8" s="12" customFormat="1" ht="19.5" customHeight="1" outlineLevel="1">
      <c r="A132" s="21" t="s">
        <v>371</v>
      </c>
      <c r="B132" s="17">
        <v>0.17</v>
      </c>
      <c r="C132" s="17">
        <v>0.425</v>
      </c>
      <c r="D132" s="87">
        <v>8800</v>
      </c>
      <c r="E132" s="11"/>
      <c r="F132" s="11"/>
      <c r="G132" s="11"/>
      <c r="H132" s="11"/>
    </row>
    <row r="133" spans="1:8" s="12" customFormat="1" ht="19.5" customHeight="1" outlineLevel="1">
      <c r="A133" s="21" t="s">
        <v>372</v>
      </c>
      <c r="B133" s="17">
        <v>0.15</v>
      </c>
      <c r="C133" s="17">
        <v>0.375</v>
      </c>
      <c r="D133" s="87">
        <v>7700.000000000001</v>
      </c>
      <c r="E133" s="11"/>
      <c r="F133" s="11"/>
      <c r="G133" s="11"/>
      <c r="H133" s="11"/>
    </row>
    <row r="134" spans="1:8" s="12" customFormat="1" ht="19.5" customHeight="1" outlineLevel="1">
      <c r="A134" s="44" t="s">
        <v>373</v>
      </c>
      <c r="B134" s="17">
        <v>0.1</v>
      </c>
      <c r="C134" s="17">
        <v>0.25</v>
      </c>
      <c r="D134" s="87">
        <v>6600.000000000001</v>
      </c>
      <c r="E134" s="11"/>
      <c r="F134" s="11"/>
      <c r="G134" s="11"/>
      <c r="H134" s="11"/>
    </row>
    <row r="135" spans="1:8" s="12" customFormat="1" ht="19.5" customHeight="1" outlineLevel="1">
      <c r="A135" s="21" t="s">
        <v>374</v>
      </c>
      <c r="B135" s="17">
        <v>0.02</v>
      </c>
      <c r="C135" s="17">
        <v>0.05</v>
      </c>
      <c r="D135" s="87">
        <v>1100</v>
      </c>
      <c r="E135" s="11"/>
      <c r="F135" s="11"/>
      <c r="G135" s="11"/>
      <c r="H135" s="11"/>
    </row>
    <row r="136" spans="1:8" s="12" customFormat="1" ht="19.5" customHeight="1" outlineLevel="1">
      <c r="A136" s="21" t="s">
        <v>375</v>
      </c>
      <c r="B136" s="17">
        <v>0.02</v>
      </c>
      <c r="C136" s="17">
        <v>0.045</v>
      </c>
      <c r="D136" s="87">
        <v>1100</v>
      </c>
      <c r="E136" s="11"/>
      <c r="F136" s="11"/>
      <c r="G136" s="11"/>
      <c r="H136" s="11"/>
    </row>
    <row r="137" spans="1:8" s="12" customFormat="1" ht="19.5" customHeight="1" outlineLevel="1">
      <c r="A137" s="21" t="s">
        <v>376</v>
      </c>
      <c r="B137" s="17">
        <v>0.03</v>
      </c>
      <c r="C137" s="17">
        <v>0.0675</v>
      </c>
      <c r="D137" s="87">
        <v>1210</v>
      </c>
      <c r="E137" s="11"/>
      <c r="F137" s="11"/>
      <c r="G137" s="11"/>
      <c r="H137" s="11"/>
    </row>
    <row r="138" spans="1:8" s="12" customFormat="1" ht="19.5" customHeight="1" outlineLevel="1">
      <c r="A138" s="21" t="s">
        <v>377</v>
      </c>
      <c r="B138" s="17">
        <v>0.05</v>
      </c>
      <c r="C138" s="17">
        <v>0.135</v>
      </c>
      <c r="D138" s="87">
        <v>1320</v>
      </c>
      <c r="E138" s="11"/>
      <c r="F138" s="11"/>
      <c r="G138" s="11"/>
      <c r="H138" s="11"/>
    </row>
    <row r="139" spans="1:8" s="12" customFormat="1" ht="19.5" customHeight="1">
      <c r="A139" s="26" t="s">
        <v>360</v>
      </c>
      <c r="B139" s="17"/>
      <c r="C139" s="17"/>
      <c r="D139" s="87"/>
      <c r="E139" s="11"/>
      <c r="F139" s="11"/>
      <c r="G139" s="11"/>
      <c r="H139" s="11"/>
    </row>
    <row r="140" spans="1:8" s="12" customFormat="1" ht="19.5" customHeight="1" outlineLevel="1">
      <c r="A140" s="21" t="s">
        <v>82</v>
      </c>
      <c r="B140" s="17">
        <v>0.05</v>
      </c>
      <c r="C140" s="17">
        <v>0.125</v>
      </c>
      <c r="D140" s="184">
        <v>2000</v>
      </c>
      <c r="E140" s="11"/>
      <c r="F140" s="11"/>
      <c r="G140" s="11"/>
      <c r="H140" s="11"/>
    </row>
    <row r="141" spans="1:8" s="12" customFormat="1" ht="19.5" customHeight="1" outlineLevel="1">
      <c r="A141" s="21" t="s">
        <v>361</v>
      </c>
      <c r="B141" s="17">
        <v>0.17</v>
      </c>
      <c r="C141" s="17">
        <v>0.41</v>
      </c>
      <c r="D141" s="87">
        <v>3200</v>
      </c>
      <c r="E141" s="11"/>
      <c r="F141" s="11"/>
      <c r="G141" s="11"/>
      <c r="H141" s="11"/>
    </row>
    <row r="142" spans="1:8" s="12" customFormat="1" ht="19.5" customHeight="1" outlineLevel="1">
      <c r="A142" s="21" t="s">
        <v>83</v>
      </c>
      <c r="B142" s="17">
        <v>0.25</v>
      </c>
      <c r="C142" s="17">
        <v>0.625</v>
      </c>
      <c r="D142" s="184">
        <v>5500</v>
      </c>
      <c r="E142" s="11"/>
      <c r="F142" s="11"/>
      <c r="G142" s="11"/>
      <c r="H142" s="11"/>
    </row>
    <row r="143" spans="1:8" s="12" customFormat="1" ht="19.5" customHeight="1" outlineLevel="1">
      <c r="A143" s="21" t="s">
        <v>84</v>
      </c>
      <c r="B143" s="17">
        <v>0.265</v>
      </c>
      <c r="C143" s="17">
        <v>0.6625</v>
      </c>
      <c r="D143" s="184">
        <v>5620</v>
      </c>
      <c r="E143" s="11"/>
      <c r="F143" s="11"/>
      <c r="G143" s="11"/>
      <c r="H143" s="11"/>
    </row>
    <row r="144" spans="1:4" ht="19.5" customHeight="1" outlineLevel="1">
      <c r="A144" s="23" t="s">
        <v>85</v>
      </c>
      <c r="B144" s="17">
        <v>0.4</v>
      </c>
      <c r="C144" s="17">
        <v>1</v>
      </c>
      <c r="D144" s="184">
        <v>7360</v>
      </c>
    </row>
    <row r="145" spans="1:4" ht="19.5" customHeight="1" outlineLevel="1">
      <c r="A145" s="21" t="s">
        <v>86</v>
      </c>
      <c r="B145" s="17">
        <v>0.39</v>
      </c>
      <c r="C145" s="17">
        <v>0.98</v>
      </c>
      <c r="D145" s="184">
        <v>10100</v>
      </c>
    </row>
    <row r="146" spans="1:4" ht="19.5" customHeight="1" outlineLevel="1">
      <c r="A146" s="21" t="s">
        <v>87</v>
      </c>
      <c r="B146" s="17">
        <v>0.59</v>
      </c>
      <c r="C146" s="17">
        <v>1.47</v>
      </c>
      <c r="D146" s="184">
        <v>14600</v>
      </c>
    </row>
    <row r="147" spans="1:4" ht="19.5" customHeight="1" outlineLevel="1">
      <c r="A147" s="23" t="s">
        <v>88</v>
      </c>
      <c r="B147" s="17">
        <v>0.1</v>
      </c>
      <c r="C147" s="17">
        <v>0.25</v>
      </c>
      <c r="D147" s="184">
        <v>2960</v>
      </c>
    </row>
    <row r="148" spans="1:4" ht="19.5" customHeight="1" outlineLevel="1">
      <c r="A148" s="23" t="s">
        <v>89</v>
      </c>
      <c r="B148" s="17">
        <v>0.1</v>
      </c>
      <c r="C148" s="17">
        <v>0.25</v>
      </c>
      <c r="D148" s="184">
        <v>3070</v>
      </c>
    </row>
    <row r="149" spans="1:4" ht="19.5" customHeight="1" outlineLevel="1">
      <c r="A149" s="23" t="s">
        <v>90</v>
      </c>
      <c r="B149" s="17">
        <v>0.27</v>
      </c>
      <c r="C149" s="17">
        <v>0.675</v>
      </c>
      <c r="D149" s="184">
        <v>7770</v>
      </c>
    </row>
    <row r="150" spans="1:4" ht="19.5" customHeight="1" outlineLevel="1">
      <c r="A150" s="23" t="s">
        <v>91</v>
      </c>
      <c r="B150" s="17">
        <v>0.27</v>
      </c>
      <c r="C150" s="17">
        <v>0.675</v>
      </c>
      <c r="D150" s="184">
        <v>7810</v>
      </c>
    </row>
    <row r="151" spans="1:4" ht="19.5" customHeight="1" outlineLevel="1">
      <c r="A151" s="23" t="s">
        <v>92</v>
      </c>
      <c r="B151" s="17">
        <v>0.51</v>
      </c>
      <c r="C151" s="17">
        <v>1.28</v>
      </c>
      <c r="D151" s="184">
        <v>10720</v>
      </c>
    </row>
    <row r="152" spans="1:4" ht="19.5" customHeight="1" outlineLevel="1">
      <c r="A152" s="23" t="s">
        <v>291</v>
      </c>
      <c r="B152" s="17">
        <v>0.51</v>
      </c>
      <c r="C152" s="17">
        <v>1.28</v>
      </c>
      <c r="D152" s="184">
        <v>11090</v>
      </c>
    </row>
    <row r="153" spans="1:4" ht="19.5" customHeight="1" outlineLevel="1">
      <c r="A153" s="85" t="s">
        <v>292</v>
      </c>
      <c r="B153" s="86"/>
      <c r="C153" s="86">
        <v>0.055</v>
      </c>
      <c r="D153" s="87">
        <v>7900</v>
      </c>
    </row>
    <row r="154" spans="1:4" ht="19.5" customHeight="1" outlineLevel="1">
      <c r="A154" s="85" t="s">
        <v>293</v>
      </c>
      <c r="B154" s="86"/>
      <c r="C154" s="86">
        <v>0.085</v>
      </c>
      <c r="D154" s="87">
        <v>12050</v>
      </c>
    </row>
    <row r="155" spans="1:4" ht="19.5" customHeight="1" outlineLevel="1">
      <c r="A155" s="85" t="s">
        <v>311</v>
      </c>
      <c r="B155" s="86"/>
      <c r="C155" s="86"/>
      <c r="D155" s="87">
        <v>13900</v>
      </c>
    </row>
    <row r="156" spans="1:4" ht="19.5" customHeight="1" outlineLevel="1">
      <c r="A156" s="85" t="s">
        <v>301</v>
      </c>
      <c r="B156" s="86"/>
      <c r="C156" s="86"/>
      <c r="D156" s="87">
        <v>14800</v>
      </c>
    </row>
    <row r="157" spans="1:4" ht="19.5" customHeight="1" outlineLevel="1">
      <c r="A157" s="21" t="s">
        <v>93</v>
      </c>
      <c r="B157" s="17">
        <v>0.18</v>
      </c>
      <c r="C157" s="17">
        <v>0.45</v>
      </c>
      <c r="D157" s="184">
        <v>4210</v>
      </c>
    </row>
    <row r="158" spans="1:4" ht="19.5" customHeight="1" outlineLevel="1">
      <c r="A158" s="21" t="s">
        <v>94</v>
      </c>
      <c r="B158" s="17">
        <v>0.38</v>
      </c>
      <c r="C158" s="17">
        <v>0.95</v>
      </c>
      <c r="D158" s="184">
        <v>9010</v>
      </c>
    </row>
    <row r="159" spans="1:4" ht="19.5" customHeight="1" outlineLevel="1">
      <c r="A159" s="21" t="s">
        <v>299</v>
      </c>
      <c r="B159" s="17">
        <v>0.59</v>
      </c>
      <c r="C159" s="17">
        <v>1.42</v>
      </c>
      <c r="D159" s="184">
        <v>12560</v>
      </c>
    </row>
    <row r="160" spans="1:4" ht="19.5" customHeight="1" outlineLevel="1">
      <c r="A160" s="21" t="s">
        <v>95</v>
      </c>
      <c r="B160" s="17">
        <v>0.026</v>
      </c>
      <c r="C160" s="17">
        <v>0.065</v>
      </c>
      <c r="D160" s="184">
        <v>1040</v>
      </c>
    </row>
    <row r="161" spans="1:4" ht="19.5" customHeight="1" outlineLevel="1">
      <c r="A161" s="21" t="s">
        <v>96</v>
      </c>
      <c r="B161" s="17">
        <v>0.13</v>
      </c>
      <c r="C161" s="17">
        <v>0.325</v>
      </c>
      <c r="D161" s="184">
        <v>3180</v>
      </c>
    </row>
    <row r="162" spans="1:4" ht="19.5" customHeight="1" outlineLevel="1">
      <c r="A162" s="21" t="s">
        <v>390</v>
      </c>
      <c r="B162" s="17">
        <v>0.02</v>
      </c>
      <c r="C162" s="17">
        <v>0.05</v>
      </c>
      <c r="D162" s="184">
        <v>1570</v>
      </c>
    </row>
    <row r="163" spans="1:4" ht="19.5" customHeight="1" outlineLevel="1">
      <c r="A163" s="21" t="s">
        <v>378</v>
      </c>
      <c r="B163" s="17">
        <v>0.433</v>
      </c>
      <c r="C163" s="17">
        <v>0.8</v>
      </c>
      <c r="D163" s="184">
        <v>11340</v>
      </c>
    </row>
    <row r="164" spans="1:4" ht="19.5" customHeight="1" outlineLevel="1">
      <c r="A164" s="21" t="s">
        <v>379</v>
      </c>
      <c r="B164" s="17">
        <v>0.963</v>
      </c>
      <c r="C164" s="17">
        <v>2.125</v>
      </c>
      <c r="D164" s="184">
        <v>26760</v>
      </c>
    </row>
    <row r="165" spans="1:4" ht="19.5" customHeight="1">
      <c r="A165" s="51" t="s">
        <v>251</v>
      </c>
      <c r="B165" s="17"/>
      <c r="C165" s="17"/>
      <c r="D165" s="87"/>
    </row>
    <row r="166" spans="1:8" s="12" customFormat="1" ht="19.5" customHeight="1" outlineLevel="1">
      <c r="A166" s="23" t="s">
        <v>97</v>
      </c>
      <c r="B166" s="17">
        <v>0.043</v>
      </c>
      <c r="C166" s="17">
        <v>0.1075</v>
      </c>
      <c r="D166" s="184">
        <v>1100</v>
      </c>
      <c r="E166" s="11"/>
      <c r="F166" s="11"/>
      <c r="G166" s="11"/>
      <c r="H166" s="11"/>
    </row>
    <row r="167" spans="1:8" s="12" customFormat="1" ht="19.5" customHeight="1" outlineLevel="1">
      <c r="A167" s="23" t="s">
        <v>98</v>
      </c>
      <c r="B167" s="17">
        <v>0.016</v>
      </c>
      <c r="C167" s="17">
        <v>0.04</v>
      </c>
      <c r="D167" s="184">
        <v>763</v>
      </c>
      <c r="E167" s="11"/>
      <c r="F167" s="11"/>
      <c r="G167" s="11"/>
      <c r="H167" s="11"/>
    </row>
    <row r="168" spans="1:8" s="12" customFormat="1" ht="19.5" customHeight="1" outlineLevel="1">
      <c r="A168" s="56" t="s">
        <v>403</v>
      </c>
      <c r="B168" s="57">
        <v>0.036</v>
      </c>
      <c r="C168" s="57">
        <v>0.075</v>
      </c>
      <c r="D168" s="184">
        <v>880</v>
      </c>
      <c r="E168" s="11"/>
      <c r="F168" s="11"/>
      <c r="G168" s="11"/>
      <c r="H168" s="11"/>
    </row>
    <row r="169" spans="1:8" s="13" customFormat="1" ht="19.5" customHeight="1" outlineLevel="1">
      <c r="A169" s="56" t="s">
        <v>402</v>
      </c>
      <c r="B169" s="57">
        <v>0.013</v>
      </c>
      <c r="C169" s="57">
        <v>0.0325</v>
      </c>
      <c r="D169" s="184">
        <v>610</v>
      </c>
      <c r="E169" s="11"/>
      <c r="F169" s="11"/>
      <c r="G169" s="11"/>
      <c r="H169" s="11"/>
    </row>
    <row r="170" spans="1:4" ht="19.5" customHeight="1">
      <c r="A170" s="25" t="s">
        <v>8</v>
      </c>
      <c r="B170" s="17"/>
      <c r="C170" s="17"/>
      <c r="D170" s="87"/>
    </row>
    <row r="171" spans="1:4" ht="19.5" customHeight="1" outlineLevel="1">
      <c r="A171" s="23" t="s">
        <v>381</v>
      </c>
      <c r="B171" s="17">
        <v>0.056</v>
      </c>
      <c r="C171" s="17">
        <v>0.14</v>
      </c>
      <c r="D171" s="184">
        <v>2065</v>
      </c>
    </row>
    <row r="172" spans="1:4" ht="19.5" customHeight="1" outlineLevel="1">
      <c r="A172" s="23" t="s">
        <v>380</v>
      </c>
      <c r="B172" s="17">
        <v>0.025</v>
      </c>
      <c r="C172" s="17">
        <v>0.063</v>
      </c>
      <c r="D172" s="184">
        <v>656</v>
      </c>
    </row>
    <row r="173" spans="1:8" s="52" customFormat="1" ht="19.5" customHeight="1" outlineLevel="1">
      <c r="A173" s="56" t="s">
        <v>406</v>
      </c>
      <c r="B173" s="57">
        <v>0.001</v>
      </c>
      <c r="C173" s="57">
        <v>0.003</v>
      </c>
      <c r="D173" s="184">
        <v>21</v>
      </c>
      <c r="E173" s="11"/>
      <c r="F173" s="11"/>
      <c r="G173" s="11"/>
      <c r="H173" s="11"/>
    </row>
    <row r="174" spans="1:8" s="52" customFormat="1" ht="19.5" customHeight="1" outlineLevel="1">
      <c r="A174" s="56" t="s">
        <v>407</v>
      </c>
      <c r="B174" s="57">
        <v>0.007</v>
      </c>
      <c r="C174" s="57">
        <v>0.0116</v>
      </c>
      <c r="D174" s="184">
        <v>84</v>
      </c>
      <c r="E174" s="11"/>
      <c r="F174" s="11"/>
      <c r="G174" s="11"/>
      <c r="H174" s="11"/>
    </row>
    <row r="175" spans="1:4" ht="19.5" customHeight="1">
      <c r="A175" s="27" t="s">
        <v>7</v>
      </c>
      <c r="B175" s="17"/>
      <c r="C175" s="17"/>
      <c r="D175" s="87"/>
    </row>
    <row r="176" spans="1:4" ht="19.5" customHeight="1" outlineLevel="1">
      <c r="A176" s="28" t="s">
        <v>252</v>
      </c>
      <c r="B176" s="17"/>
      <c r="C176" s="17"/>
      <c r="D176" s="87"/>
    </row>
    <row r="177" spans="1:4" ht="19.5" customHeight="1" outlineLevel="2">
      <c r="A177" s="21" t="s">
        <v>253</v>
      </c>
      <c r="B177" s="17">
        <v>0.004</v>
      </c>
      <c r="C177" s="17">
        <v>0.01</v>
      </c>
      <c r="D177" s="184">
        <v>750</v>
      </c>
    </row>
    <row r="178" spans="1:4" ht="19.5" customHeight="1" outlineLevel="2">
      <c r="A178" s="21" t="s">
        <v>382</v>
      </c>
      <c r="B178" s="17">
        <v>0.005</v>
      </c>
      <c r="C178" s="17">
        <v>0.0125</v>
      </c>
      <c r="D178" s="184">
        <v>1015</v>
      </c>
    </row>
    <row r="179" spans="1:4" ht="19.5" customHeight="1" outlineLevel="2">
      <c r="A179" s="21" t="s">
        <v>383</v>
      </c>
      <c r="B179" s="17">
        <v>0.015</v>
      </c>
      <c r="C179" s="17">
        <v>0.0375</v>
      </c>
      <c r="D179" s="184">
        <v>1120</v>
      </c>
    </row>
    <row r="180" spans="1:4" ht="19.5" customHeight="1" outlineLevel="2">
      <c r="A180" s="21" t="s">
        <v>384</v>
      </c>
      <c r="B180" s="17">
        <v>0.04</v>
      </c>
      <c r="C180" s="17">
        <v>0.1</v>
      </c>
      <c r="D180" s="184">
        <v>2245</v>
      </c>
    </row>
    <row r="181" spans="1:4" s="12" customFormat="1" ht="19.5" customHeight="1" outlineLevel="1">
      <c r="A181" s="29" t="s">
        <v>254</v>
      </c>
      <c r="B181" s="17"/>
      <c r="C181" s="17"/>
      <c r="D181" s="87"/>
    </row>
    <row r="182" spans="1:4" s="12" customFormat="1" ht="19.5" customHeight="1" outlineLevel="2">
      <c r="A182" s="30" t="s">
        <v>411</v>
      </c>
      <c r="B182" s="17">
        <v>0.36</v>
      </c>
      <c r="C182" s="17">
        <v>0.86</v>
      </c>
      <c r="D182" s="87">
        <v>9200</v>
      </c>
    </row>
    <row r="183" spans="1:4" s="12" customFormat="1" ht="19.5" customHeight="1" outlineLevel="2">
      <c r="A183" s="45" t="s">
        <v>385</v>
      </c>
      <c r="B183" s="17">
        <v>0.09</v>
      </c>
      <c r="C183" s="17">
        <v>0.23</v>
      </c>
      <c r="D183" s="87">
        <v>2340</v>
      </c>
    </row>
    <row r="184" spans="1:4" s="12" customFormat="1" ht="19.5" customHeight="1" outlineLevel="2">
      <c r="A184" s="30" t="s">
        <v>389</v>
      </c>
      <c r="B184" s="17">
        <v>0.2</v>
      </c>
      <c r="C184" s="17">
        <v>0.48</v>
      </c>
      <c r="D184" s="87">
        <v>3720</v>
      </c>
    </row>
    <row r="185" spans="1:4" s="12" customFormat="1" ht="19.5" customHeight="1" outlineLevel="2">
      <c r="A185" s="21" t="s">
        <v>255</v>
      </c>
      <c r="B185" s="17">
        <v>0.45</v>
      </c>
      <c r="C185" s="17">
        <v>1.125</v>
      </c>
      <c r="D185" s="87">
        <v>11610</v>
      </c>
    </row>
    <row r="186" spans="1:4" s="12" customFormat="1" ht="19.5" customHeight="1" outlineLevel="2">
      <c r="A186" s="21" t="s">
        <v>256</v>
      </c>
      <c r="B186" s="17">
        <v>0.45</v>
      </c>
      <c r="C186" s="17">
        <v>1.125</v>
      </c>
      <c r="D186" s="87">
        <v>11860</v>
      </c>
    </row>
    <row r="187" spans="1:4" s="12" customFormat="1" ht="19.5" customHeight="1" outlineLevel="2">
      <c r="A187" s="85" t="s">
        <v>547</v>
      </c>
      <c r="B187" s="86">
        <v>0.96</v>
      </c>
      <c r="C187" s="86">
        <v>2.4</v>
      </c>
      <c r="D187" s="87">
        <v>27680</v>
      </c>
    </row>
    <row r="188" spans="1:4" s="12" customFormat="1" ht="19.5" customHeight="1" outlineLevel="2">
      <c r="A188" s="85" t="s">
        <v>426</v>
      </c>
      <c r="B188" s="86">
        <v>0.96</v>
      </c>
      <c r="C188" s="86">
        <v>2.4</v>
      </c>
      <c r="D188" s="87">
        <v>28830</v>
      </c>
    </row>
    <row r="189" spans="1:4" s="12" customFormat="1" ht="19.5" customHeight="1" outlineLevel="2">
      <c r="A189" s="21" t="s">
        <v>548</v>
      </c>
      <c r="B189" s="17">
        <v>1.5</v>
      </c>
      <c r="C189" s="17">
        <v>3.75</v>
      </c>
      <c r="D189" s="87">
        <v>33240</v>
      </c>
    </row>
    <row r="190" spans="1:4" s="12" customFormat="1" ht="19.5" customHeight="1" outlineLevel="2">
      <c r="A190" s="21" t="s">
        <v>257</v>
      </c>
      <c r="B190" s="17">
        <v>1.5</v>
      </c>
      <c r="C190" s="17">
        <v>3.75</v>
      </c>
      <c r="D190" s="87">
        <v>35310</v>
      </c>
    </row>
    <row r="191" spans="1:4" s="12" customFormat="1" ht="19.5" customHeight="1" outlineLevel="2">
      <c r="A191" s="21" t="s">
        <v>258</v>
      </c>
      <c r="B191" s="17">
        <v>1.5</v>
      </c>
      <c r="C191" s="17">
        <v>3.75</v>
      </c>
      <c r="D191" s="87">
        <v>37340</v>
      </c>
    </row>
    <row r="192" spans="1:4" s="12" customFormat="1" ht="19.5" customHeight="1" outlineLevel="2">
      <c r="A192" s="21" t="s">
        <v>259</v>
      </c>
      <c r="B192" s="17">
        <v>1.42</v>
      </c>
      <c r="C192" s="17">
        <v>3.55</v>
      </c>
      <c r="D192" s="87">
        <v>40380</v>
      </c>
    </row>
    <row r="193" spans="1:4" s="12" customFormat="1" ht="19.5" customHeight="1" outlineLevel="2">
      <c r="A193" s="21" t="s">
        <v>260</v>
      </c>
      <c r="B193" s="17">
        <v>1.42</v>
      </c>
      <c r="C193" s="17">
        <v>3.55</v>
      </c>
      <c r="D193" s="87">
        <v>43860</v>
      </c>
    </row>
    <row r="194" spans="1:4" s="12" customFormat="1" ht="19.5" customHeight="1" outlineLevel="1">
      <c r="A194" s="29" t="s">
        <v>261</v>
      </c>
      <c r="B194" s="17"/>
      <c r="C194" s="17"/>
      <c r="D194" s="87"/>
    </row>
    <row r="195" spans="1:4" s="12" customFormat="1" ht="19.5" customHeight="1" outlineLevel="2">
      <c r="A195" s="23" t="s">
        <v>298</v>
      </c>
      <c r="B195" s="17">
        <v>0.17</v>
      </c>
      <c r="C195" s="17">
        <v>0.2</v>
      </c>
      <c r="D195" s="87">
        <v>2620</v>
      </c>
    </row>
    <row r="196" spans="1:4" s="12" customFormat="1" ht="19.5" customHeight="1" outlineLevel="2">
      <c r="A196" s="23" t="s">
        <v>262</v>
      </c>
      <c r="B196" s="17">
        <v>0.04</v>
      </c>
      <c r="C196" s="17">
        <v>0.1</v>
      </c>
      <c r="D196" s="87">
        <v>1550</v>
      </c>
    </row>
    <row r="197" spans="1:4" s="12" customFormat="1" ht="19.5" customHeight="1" outlineLevel="2">
      <c r="A197" s="23" t="s">
        <v>263</v>
      </c>
      <c r="B197" s="17">
        <v>0.08</v>
      </c>
      <c r="C197" s="17">
        <v>0.2</v>
      </c>
      <c r="D197" s="87">
        <v>3150</v>
      </c>
    </row>
    <row r="198" spans="1:4" s="12" customFormat="1" ht="19.5" customHeight="1" outlineLevel="2">
      <c r="A198" s="23" t="s">
        <v>288</v>
      </c>
      <c r="B198" s="17">
        <v>0.14</v>
      </c>
      <c r="C198" s="17">
        <v>0.35</v>
      </c>
      <c r="D198" s="87">
        <v>4710</v>
      </c>
    </row>
    <row r="199" spans="1:4" s="12" customFormat="1" ht="19.5" customHeight="1" outlineLevel="2">
      <c r="A199" s="23" t="s">
        <v>280</v>
      </c>
      <c r="B199" s="17">
        <v>0.17</v>
      </c>
      <c r="C199" s="17">
        <v>0.425</v>
      </c>
      <c r="D199" s="87">
        <v>4260</v>
      </c>
    </row>
    <row r="200" spans="1:4" s="12" customFormat="1" ht="19.5" customHeight="1" outlineLevel="2">
      <c r="A200" s="23" t="s">
        <v>264</v>
      </c>
      <c r="B200" s="17">
        <v>0.07</v>
      </c>
      <c r="C200" s="17">
        <v>0.175</v>
      </c>
      <c r="D200" s="87">
        <v>1850</v>
      </c>
    </row>
    <row r="201" spans="1:4" s="12" customFormat="1" ht="19.5" customHeight="1" outlineLevel="2">
      <c r="A201" s="23" t="s">
        <v>281</v>
      </c>
      <c r="B201" s="17">
        <v>0.09</v>
      </c>
      <c r="C201" s="17">
        <v>0.225</v>
      </c>
      <c r="D201" s="87">
        <v>2230</v>
      </c>
    </row>
    <row r="202" spans="1:4" s="12" customFormat="1" ht="19.5" customHeight="1" outlineLevel="2">
      <c r="A202" s="23" t="s">
        <v>282</v>
      </c>
      <c r="B202" s="17">
        <v>0.17</v>
      </c>
      <c r="C202" s="17">
        <v>0.425</v>
      </c>
      <c r="D202" s="87">
        <v>4920</v>
      </c>
    </row>
    <row r="203" spans="1:4" s="12" customFormat="1" ht="19.5" customHeight="1" outlineLevel="2">
      <c r="A203" s="23" t="s">
        <v>265</v>
      </c>
      <c r="B203" s="17">
        <v>0.09</v>
      </c>
      <c r="C203" s="17">
        <v>0.225</v>
      </c>
      <c r="D203" s="87">
        <v>2560</v>
      </c>
    </row>
    <row r="204" spans="1:4" s="12" customFormat="1" ht="19.5" customHeight="1" outlineLevel="2">
      <c r="A204" s="31" t="s">
        <v>266</v>
      </c>
      <c r="B204" s="17">
        <v>0.08</v>
      </c>
      <c r="C204" s="17">
        <v>0.2</v>
      </c>
      <c r="D204" s="87">
        <v>2170</v>
      </c>
    </row>
    <row r="205" spans="1:4" s="12" customFormat="1" ht="19.5" customHeight="1" outlineLevel="2">
      <c r="A205" s="23" t="s">
        <v>283</v>
      </c>
      <c r="B205" s="17">
        <v>0.22</v>
      </c>
      <c r="C205" s="17">
        <v>0.55</v>
      </c>
      <c r="D205" s="87">
        <v>9140</v>
      </c>
    </row>
    <row r="206" spans="1:4" s="12" customFormat="1" ht="19.5" customHeight="1" outlineLevel="2">
      <c r="A206" s="23" t="s">
        <v>267</v>
      </c>
      <c r="B206" s="17">
        <v>0.11</v>
      </c>
      <c r="C206" s="17">
        <v>0.275</v>
      </c>
      <c r="D206" s="87">
        <v>3150</v>
      </c>
    </row>
    <row r="207" spans="1:4" s="12" customFormat="1" ht="19.5" customHeight="1" outlineLevel="2">
      <c r="A207" s="23" t="s">
        <v>268</v>
      </c>
      <c r="B207" s="17">
        <v>0.33</v>
      </c>
      <c r="C207" s="17">
        <v>0.825</v>
      </c>
      <c r="D207" s="87">
        <v>8160</v>
      </c>
    </row>
    <row r="208" spans="1:4" s="12" customFormat="1" ht="19.5" customHeight="1" outlineLevel="2">
      <c r="A208" s="23" t="s">
        <v>269</v>
      </c>
      <c r="B208" s="17">
        <v>0.16</v>
      </c>
      <c r="C208" s="17">
        <v>0.4</v>
      </c>
      <c r="D208" s="87">
        <v>3820</v>
      </c>
    </row>
    <row r="209" spans="1:4" s="12" customFormat="1" ht="19.5" customHeight="1" outlineLevel="2">
      <c r="A209" s="32" t="s">
        <v>286</v>
      </c>
      <c r="B209" s="17">
        <v>0.48</v>
      </c>
      <c r="C209" s="17">
        <v>1.2</v>
      </c>
      <c r="D209" s="87">
        <v>11950</v>
      </c>
    </row>
    <row r="210" spans="1:4" s="12" customFormat="1" ht="19.5" customHeight="1" outlineLevel="2">
      <c r="A210" s="32" t="s">
        <v>287</v>
      </c>
      <c r="B210" s="17">
        <v>0.48</v>
      </c>
      <c r="C210" s="17">
        <v>1.2</v>
      </c>
      <c r="D210" s="87">
        <v>12460</v>
      </c>
    </row>
    <row r="211" spans="1:4" s="12" customFormat="1" ht="19.5" customHeight="1" outlineLevel="2">
      <c r="A211" s="32" t="s">
        <v>386</v>
      </c>
      <c r="B211" s="17">
        <v>0.292</v>
      </c>
      <c r="C211" s="17">
        <v>0.74</v>
      </c>
      <c r="D211" s="87">
        <v>8420</v>
      </c>
    </row>
    <row r="212" spans="1:4" s="12" customFormat="1" ht="19.5" customHeight="1" outlineLevel="2">
      <c r="A212" s="23" t="s">
        <v>289</v>
      </c>
      <c r="B212" s="17">
        <v>0.59</v>
      </c>
      <c r="C212" s="17">
        <v>1.475</v>
      </c>
      <c r="D212" s="87">
        <v>15070</v>
      </c>
    </row>
    <row r="213" spans="1:4" s="12" customFormat="1" ht="19.5" customHeight="1" outlineLevel="1">
      <c r="A213" s="33" t="s">
        <v>270</v>
      </c>
      <c r="B213" s="17"/>
      <c r="C213" s="17"/>
      <c r="D213" s="87"/>
    </row>
    <row r="214" spans="1:4" s="12" customFormat="1" ht="19.5" customHeight="1" outlineLevel="2">
      <c r="A214" s="23" t="s">
        <v>306</v>
      </c>
      <c r="B214" s="17">
        <v>0.7</v>
      </c>
      <c r="C214" s="17">
        <v>1.75</v>
      </c>
      <c r="D214" s="87">
        <v>21040</v>
      </c>
    </row>
    <row r="215" spans="1:4" s="12" customFormat="1" ht="19.5" customHeight="1" outlineLevel="2">
      <c r="A215" s="23" t="s">
        <v>307</v>
      </c>
      <c r="B215" s="17">
        <v>0.22</v>
      </c>
      <c r="C215" s="17">
        <v>0.55</v>
      </c>
      <c r="D215" s="87">
        <v>6840</v>
      </c>
    </row>
    <row r="216" spans="1:4" s="12" customFormat="1" ht="19.5" customHeight="1" outlineLevel="2">
      <c r="A216" s="23" t="s">
        <v>308</v>
      </c>
      <c r="B216" s="17">
        <v>0.36</v>
      </c>
      <c r="C216" s="17">
        <v>0.9</v>
      </c>
      <c r="D216" s="87">
        <v>8180</v>
      </c>
    </row>
    <row r="217" spans="1:4" s="12" customFormat="1" ht="19.5" customHeight="1" outlineLevel="2">
      <c r="A217" s="23" t="s">
        <v>309</v>
      </c>
      <c r="B217" s="17">
        <v>0.61</v>
      </c>
      <c r="C217" s="17">
        <v>1.525</v>
      </c>
      <c r="D217" s="87">
        <v>20010</v>
      </c>
    </row>
    <row r="218" spans="1:4" s="13" customFormat="1" ht="19.5" customHeight="1" outlineLevel="2">
      <c r="A218" s="23" t="s">
        <v>310</v>
      </c>
      <c r="B218" s="17">
        <v>0.82</v>
      </c>
      <c r="C218" s="17">
        <v>2.05</v>
      </c>
      <c r="D218" s="87">
        <v>27060</v>
      </c>
    </row>
    <row r="219" spans="1:4" ht="19.5" customHeight="1" outlineLevel="1">
      <c r="A219" s="33" t="s">
        <v>271</v>
      </c>
      <c r="B219" s="17"/>
      <c r="C219" s="17"/>
      <c r="D219" s="87"/>
    </row>
    <row r="220" spans="1:4" ht="19.5" customHeight="1" outlineLevel="2">
      <c r="A220" s="23" t="s">
        <v>284</v>
      </c>
      <c r="B220" s="17">
        <v>0.038</v>
      </c>
      <c r="C220" s="17">
        <v>0.095</v>
      </c>
      <c r="D220" s="184">
        <v>1110</v>
      </c>
    </row>
    <row r="221" spans="1:4" ht="19.5" customHeight="1" outlineLevel="2">
      <c r="A221" s="23" t="s">
        <v>272</v>
      </c>
      <c r="B221" s="17">
        <v>0.08</v>
      </c>
      <c r="C221" s="17">
        <v>0.2</v>
      </c>
      <c r="D221" s="184">
        <v>1970</v>
      </c>
    </row>
    <row r="222" spans="1:4" ht="19.5" customHeight="1" outlineLevel="1">
      <c r="A222" s="33" t="s">
        <v>99</v>
      </c>
      <c r="B222" s="17"/>
      <c r="C222" s="17"/>
      <c r="D222" s="87"/>
    </row>
    <row r="223" spans="1:4" ht="19.5" customHeight="1" outlineLevel="2">
      <c r="A223" s="23" t="s">
        <v>273</v>
      </c>
      <c r="B223" s="17">
        <v>0.04</v>
      </c>
      <c r="C223" s="17">
        <v>0.1</v>
      </c>
      <c r="D223" s="87">
        <v>1280</v>
      </c>
    </row>
    <row r="224" spans="1:4" ht="19.5" customHeight="1" outlineLevel="2">
      <c r="A224" s="23" t="s">
        <v>274</v>
      </c>
      <c r="B224" s="17">
        <v>0.04</v>
      </c>
      <c r="C224" s="17">
        <v>0.1</v>
      </c>
      <c r="D224" s="87">
        <v>1250</v>
      </c>
    </row>
    <row r="225" spans="1:4" ht="19.5" customHeight="1">
      <c r="A225" s="27" t="s">
        <v>275</v>
      </c>
      <c r="B225" s="17"/>
      <c r="C225" s="17"/>
      <c r="D225" s="87"/>
    </row>
    <row r="226" spans="1:4" ht="19.5" customHeight="1" outlineLevel="1">
      <c r="A226" s="21" t="s">
        <v>399</v>
      </c>
      <c r="B226" s="17">
        <v>0.04</v>
      </c>
      <c r="C226" s="17">
        <v>0.1</v>
      </c>
      <c r="D226" s="87">
        <v>1750</v>
      </c>
    </row>
    <row r="227" spans="1:4" ht="19.5" customHeight="1" outlineLevel="1">
      <c r="A227" s="21" t="s">
        <v>100</v>
      </c>
      <c r="B227" s="17">
        <v>0.046</v>
      </c>
      <c r="C227" s="17">
        <v>0.115</v>
      </c>
      <c r="D227" s="87">
        <v>2140</v>
      </c>
    </row>
    <row r="228" spans="1:4" ht="19.5" customHeight="1" outlineLevel="1">
      <c r="A228" s="21" t="s">
        <v>400</v>
      </c>
      <c r="B228" s="17">
        <v>0.046</v>
      </c>
      <c r="C228" s="17">
        <v>0.115</v>
      </c>
      <c r="D228" s="87">
        <v>2300</v>
      </c>
    </row>
    <row r="229" spans="1:4" ht="19.5" customHeight="1" outlineLevel="1">
      <c r="A229" s="21" t="s">
        <v>401</v>
      </c>
      <c r="B229" s="17">
        <v>0.053</v>
      </c>
      <c r="C229" s="17">
        <v>0.13</v>
      </c>
      <c r="D229" s="87">
        <v>2720</v>
      </c>
    </row>
    <row r="230" spans="1:4" ht="19.5" customHeight="1" outlineLevel="1">
      <c r="A230" s="21" t="s">
        <v>101</v>
      </c>
      <c r="B230" s="17">
        <v>0.053</v>
      </c>
      <c r="C230" s="17">
        <v>0.13</v>
      </c>
      <c r="D230" s="87">
        <v>2520</v>
      </c>
    </row>
    <row r="231" spans="1:4" ht="19.5" customHeight="1" outlineLevel="1">
      <c r="A231" s="21" t="s">
        <v>102</v>
      </c>
      <c r="B231" s="17">
        <v>0.06</v>
      </c>
      <c r="C231" s="17">
        <v>0.15</v>
      </c>
      <c r="D231" s="87">
        <v>2840</v>
      </c>
    </row>
    <row r="232" spans="1:4" ht="19.5" customHeight="1" outlineLevel="1">
      <c r="A232" s="21" t="s">
        <v>103</v>
      </c>
      <c r="B232" s="17">
        <v>0.066</v>
      </c>
      <c r="C232" s="17">
        <v>0.165</v>
      </c>
      <c r="D232" s="87">
        <v>3120</v>
      </c>
    </row>
    <row r="233" spans="1:4" ht="19.5" customHeight="1">
      <c r="A233" s="27" t="s">
        <v>278</v>
      </c>
      <c r="B233" s="17"/>
      <c r="C233" s="17"/>
      <c r="D233" s="87"/>
    </row>
    <row r="234" spans="1:4" ht="19.5" customHeight="1" outlineLevel="1">
      <c r="A234" s="59" t="s">
        <v>305</v>
      </c>
      <c r="B234" s="17">
        <v>0.92</v>
      </c>
      <c r="C234" s="17">
        <v>2.2</v>
      </c>
      <c r="D234" s="87">
        <v>38040</v>
      </c>
    </row>
    <row r="235" spans="1:4" ht="19.5" customHeight="1" outlineLevel="1">
      <c r="A235" s="34" t="s">
        <v>318</v>
      </c>
      <c r="B235" s="17">
        <v>1</v>
      </c>
      <c r="C235" s="17">
        <v>2.5</v>
      </c>
      <c r="D235" s="87">
        <v>40800</v>
      </c>
    </row>
    <row r="236" spans="1:4" ht="19.5" customHeight="1" outlineLevel="1">
      <c r="A236" s="59" t="s">
        <v>412</v>
      </c>
      <c r="B236" s="17">
        <v>0.95</v>
      </c>
      <c r="C236" s="17">
        <v>2.4</v>
      </c>
      <c r="D236" s="87">
        <v>38440</v>
      </c>
    </row>
    <row r="237" spans="1:4" ht="19.5" customHeight="1" outlineLevel="1">
      <c r="A237" s="59" t="s">
        <v>413</v>
      </c>
      <c r="B237" s="17">
        <v>1</v>
      </c>
      <c r="C237" s="17">
        <v>2.5</v>
      </c>
      <c r="D237" s="87">
        <v>43300</v>
      </c>
    </row>
    <row r="238" spans="1:4" ht="19.5" customHeight="1" outlineLevel="1">
      <c r="A238" s="34" t="s">
        <v>279</v>
      </c>
      <c r="B238" s="17">
        <v>0.366</v>
      </c>
      <c r="C238" s="17">
        <v>0.915</v>
      </c>
      <c r="D238" s="87">
        <v>15270</v>
      </c>
    </row>
    <row r="239" spans="1:4" ht="19.5" customHeight="1" outlineLevel="1">
      <c r="A239" s="23" t="s">
        <v>277</v>
      </c>
      <c r="B239" s="17">
        <v>0.478</v>
      </c>
      <c r="C239" s="17">
        <v>0.956</v>
      </c>
      <c r="D239" s="87">
        <v>17750</v>
      </c>
    </row>
    <row r="240" spans="1:4" ht="19.5" customHeight="1" outlineLevel="1">
      <c r="A240" s="27" t="s">
        <v>425</v>
      </c>
      <c r="B240" s="17"/>
      <c r="C240" s="17"/>
      <c r="D240" s="87"/>
    </row>
    <row r="241" spans="1:4" ht="19.5" customHeight="1" outlineLevel="1">
      <c r="A241" s="89" t="s">
        <v>427</v>
      </c>
      <c r="B241" s="88">
        <v>0.07</v>
      </c>
      <c r="C241" s="17">
        <f>B241*2.5</f>
        <v>0.17500000000000002</v>
      </c>
      <c r="D241" s="87">
        <v>2040</v>
      </c>
    </row>
    <row r="242" spans="1:4" ht="19.5" customHeight="1" outlineLevel="1">
      <c r="A242" s="89" t="s">
        <v>430</v>
      </c>
      <c r="B242" s="88">
        <v>0.09</v>
      </c>
      <c r="C242" s="17">
        <f>B242*2.5</f>
        <v>0.22499999999999998</v>
      </c>
      <c r="D242" s="87">
        <v>2510</v>
      </c>
    </row>
    <row r="243" spans="1:4" ht="19.5" customHeight="1" outlineLevel="1">
      <c r="A243" s="89" t="s">
        <v>549</v>
      </c>
      <c r="B243" s="88">
        <v>0.132</v>
      </c>
      <c r="C243" s="17">
        <f>B243*2.5</f>
        <v>0.33</v>
      </c>
      <c r="D243" s="87">
        <v>3170</v>
      </c>
    </row>
    <row r="244" spans="1:4" ht="19.5" customHeight="1" outlineLevel="1">
      <c r="A244" s="89" t="s">
        <v>550</v>
      </c>
      <c r="B244" s="88">
        <v>0.172</v>
      </c>
      <c r="C244" s="17">
        <v>0.43</v>
      </c>
      <c r="D244" s="87">
        <v>4010</v>
      </c>
    </row>
    <row r="245" spans="1:4" ht="19.5" customHeight="1" outlineLevel="1">
      <c r="A245" s="89" t="s">
        <v>551</v>
      </c>
      <c r="B245" s="88">
        <v>0.212</v>
      </c>
      <c r="C245" s="17">
        <v>0.53</v>
      </c>
      <c r="D245" s="87">
        <v>4780</v>
      </c>
    </row>
    <row r="246" spans="1:4" ht="19.5" customHeight="1" outlineLevel="1">
      <c r="A246" s="89" t="s">
        <v>552</v>
      </c>
      <c r="B246" s="88">
        <v>0.212</v>
      </c>
      <c r="C246" s="17">
        <v>0.53</v>
      </c>
      <c r="D246" s="87">
        <v>5630</v>
      </c>
    </row>
    <row r="247" spans="1:4" ht="19.5" customHeight="1" outlineLevel="1">
      <c r="A247" s="89" t="s">
        <v>553</v>
      </c>
      <c r="B247" s="88">
        <v>0.25</v>
      </c>
      <c r="C247" s="17">
        <v>0.63</v>
      </c>
      <c r="D247" s="87">
        <v>5620</v>
      </c>
    </row>
    <row r="248" spans="1:4" ht="19.5" customHeight="1" outlineLevel="1">
      <c r="A248" s="89" t="s">
        <v>554</v>
      </c>
      <c r="B248" s="88">
        <v>0.25</v>
      </c>
      <c r="C248" s="17">
        <v>0.63</v>
      </c>
      <c r="D248" s="87">
        <v>6580</v>
      </c>
    </row>
    <row r="249" spans="1:4" ht="19.5" customHeight="1" outlineLevel="1">
      <c r="A249" s="89" t="s">
        <v>428</v>
      </c>
      <c r="B249" s="88">
        <v>0.28</v>
      </c>
      <c r="C249" s="17">
        <v>0.7</v>
      </c>
      <c r="D249" s="87">
        <v>5500</v>
      </c>
    </row>
    <row r="250" spans="1:4" ht="19.5" customHeight="1" outlineLevel="1">
      <c r="A250" s="89" t="s">
        <v>429</v>
      </c>
      <c r="B250" s="88">
        <v>0.37</v>
      </c>
      <c r="C250" s="17">
        <v>0.93</v>
      </c>
      <c r="D250" s="87">
        <v>6910</v>
      </c>
    </row>
    <row r="251" spans="1:4" ht="19.5" customHeight="1" outlineLevel="1">
      <c r="A251" s="89" t="s">
        <v>431</v>
      </c>
      <c r="B251" s="88">
        <v>0.46</v>
      </c>
      <c r="C251" s="17">
        <v>1.15</v>
      </c>
      <c r="D251" s="87">
        <v>8640</v>
      </c>
    </row>
    <row r="252" spans="1:4" ht="19.5" customHeight="1" outlineLevel="1">
      <c r="A252" s="89" t="s">
        <v>439</v>
      </c>
      <c r="B252" s="88">
        <v>0.55</v>
      </c>
      <c r="C252" s="17">
        <v>1.38</v>
      </c>
      <c r="D252" s="87">
        <v>10270</v>
      </c>
    </row>
    <row r="253" spans="1:4" ht="19.5" customHeight="1" outlineLevel="1">
      <c r="A253" s="89" t="s">
        <v>432</v>
      </c>
      <c r="B253" s="88">
        <v>0.55</v>
      </c>
      <c r="C253" s="17">
        <v>1.38</v>
      </c>
      <c r="D253" s="87">
        <v>10980</v>
      </c>
    </row>
    <row r="254" spans="1:4" ht="19.5" customHeight="1" outlineLevel="1">
      <c r="A254" s="89" t="s">
        <v>433</v>
      </c>
      <c r="B254" s="88">
        <v>0.64</v>
      </c>
      <c r="C254" s="17">
        <v>1.6</v>
      </c>
      <c r="D254" s="87">
        <v>11910</v>
      </c>
    </row>
    <row r="255" spans="1:4" ht="19.5" customHeight="1" outlineLevel="1">
      <c r="A255" s="89" t="s">
        <v>440</v>
      </c>
      <c r="B255" s="88">
        <v>0.73</v>
      </c>
      <c r="C255" s="17">
        <v>1.83</v>
      </c>
      <c r="D255" s="87">
        <v>13010</v>
      </c>
    </row>
    <row r="256" spans="1:4" ht="19.5" customHeight="1" outlineLevel="1">
      <c r="A256" s="89" t="s">
        <v>434</v>
      </c>
      <c r="B256" s="88">
        <v>0.732</v>
      </c>
      <c r="C256" s="17">
        <v>1.83</v>
      </c>
      <c r="D256" s="87">
        <v>14230</v>
      </c>
    </row>
    <row r="257" spans="1:4" ht="19.5" customHeight="1" outlineLevel="1">
      <c r="A257" s="89" t="s">
        <v>435</v>
      </c>
      <c r="B257" s="88">
        <v>0.82</v>
      </c>
      <c r="C257" s="17">
        <v>2.05</v>
      </c>
      <c r="D257" s="87">
        <v>15720</v>
      </c>
    </row>
    <row r="258" spans="1:4" ht="19.5" customHeight="1" outlineLevel="1">
      <c r="A258" s="89" t="s">
        <v>436</v>
      </c>
      <c r="B258" s="88">
        <v>0.91</v>
      </c>
      <c r="C258" s="17">
        <v>2.28</v>
      </c>
      <c r="D258" s="87">
        <v>16770</v>
      </c>
    </row>
    <row r="259" spans="1:4" ht="19.5" customHeight="1" outlineLevel="1">
      <c r="A259" s="89" t="s">
        <v>437</v>
      </c>
      <c r="B259" s="88">
        <v>0.91</v>
      </c>
      <c r="C259" s="17">
        <v>2.28</v>
      </c>
      <c r="D259" s="87">
        <v>19120</v>
      </c>
    </row>
    <row r="260" spans="1:4" ht="19.5" customHeight="1" outlineLevel="1">
      <c r="A260" s="89" t="s">
        <v>438</v>
      </c>
      <c r="B260" s="88">
        <v>0.91</v>
      </c>
      <c r="C260" s="17">
        <v>2.28</v>
      </c>
      <c r="D260" s="87">
        <v>21620</v>
      </c>
    </row>
    <row r="261" spans="1:4" ht="19.5" customHeight="1" outlineLevel="1">
      <c r="A261" s="89" t="s">
        <v>441</v>
      </c>
      <c r="B261" s="17">
        <v>1</v>
      </c>
      <c r="C261" s="17">
        <v>2.5</v>
      </c>
      <c r="D261" s="87">
        <v>21020</v>
      </c>
    </row>
    <row r="262" spans="1:4" ht="19.5" customHeight="1" outlineLevel="1">
      <c r="A262" s="23"/>
      <c r="B262" s="17"/>
      <c r="C262" s="17"/>
      <c r="D262" s="87"/>
    </row>
    <row r="263" spans="1:4" ht="19.5" customHeight="1" outlineLevel="1">
      <c r="A263" s="25" t="s">
        <v>443</v>
      </c>
      <c r="B263" s="17">
        <v>0.081</v>
      </c>
      <c r="C263" s="17"/>
      <c r="D263" s="184">
        <v>891.0000000000001</v>
      </c>
    </row>
    <row r="264" spans="1:4" ht="19.5" customHeight="1" outlineLevel="1">
      <c r="A264" s="25" t="s">
        <v>442</v>
      </c>
      <c r="B264" s="17">
        <v>0.081</v>
      </c>
      <c r="C264" s="17"/>
      <c r="D264" s="184">
        <v>847.0000000000001</v>
      </c>
    </row>
    <row r="265" spans="1:4" ht="19.5" customHeight="1" outlineLevel="1">
      <c r="A265" s="25"/>
      <c r="B265" s="17"/>
      <c r="C265" s="17"/>
      <c r="D265" s="87"/>
    </row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</sheetData>
  <sheetProtection/>
  <autoFilter ref="A3:D379"/>
  <printOptions horizontalCentered="1"/>
  <pageMargins left="0.2755905511811024" right="0.2755905511811024" top="0.15748031496062992" bottom="0.4330708661417323" header="0.15748031496062992" footer="0.1968503937007874"/>
  <pageSetup fitToHeight="4" fitToWidth="1" horizontalDpi="600" verticalDpi="600" orientation="portrait" paperSize="9" scale="58" r:id="rId5"/>
  <headerFooter alignWithMargins="0">
    <oddFooter>&amp;CСтраница &amp;P</oddFooter>
  </headerFooter>
  <drawing r:id="rId4"/>
  <legacyDrawing r:id="rId3"/>
  <oleObjects>
    <oleObject progId="Word.Picture.8" shapeId="3096137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outlinePr summaryBelow="0"/>
  </sheetPr>
  <dimension ref="A2:I10"/>
  <sheetViews>
    <sheetView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F10" sqref="F10"/>
    </sheetView>
  </sheetViews>
  <sheetFormatPr defaultColWidth="20.75390625" defaultRowHeight="24.75" customHeight="1" outlineLevelRow="1"/>
  <cols>
    <col min="1" max="1" width="26.75390625" style="11" customWidth="1"/>
    <col min="2" max="2" width="30.625" style="14" customWidth="1"/>
    <col min="3" max="3" width="10.625" style="15" customWidth="1"/>
    <col min="4" max="4" width="12.75390625" style="11" customWidth="1"/>
    <col min="5" max="6" width="15.125" style="11" customWidth="1"/>
    <col min="7" max="16384" width="20.75390625" style="11" customWidth="1"/>
  </cols>
  <sheetData>
    <row r="1" ht="97.5" customHeight="1"/>
    <row r="2" spans="1:6" ht="60.75" customHeight="1">
      <c r="A2" s="266" t="s">
        <v>408</v>
      </c>
      <c r="B2" s="266"/>
      <c r="C2" s="266"/>
      <c r="D2" s="266"/>
      <c r="E2" s="266"/>
      <c r="F2" s="266"/>
    </row>
    <row r="3" spans="1:6" ht="60.75" customHeight="1">
      <c r="A3" s="267" t="s">
        <v>571</v>
      </c>
      <c r="B3" s="267"/>
      <c r="C3" s="267"/>
      <c r="D3" s="267"/>
      <c r="E3" s="267"/>
      <c r="F3" s="267"/>
    </row>
    <row r="4" spans="1:9" s="65" customFormat="1" ht="58.5" customHeight="1">
      <c r="A4" s="99" t="s">
        <v>391</v>
      </c>
      <c r="B4" s="100" t="s">
        <v>423</v>
      </c>
      <c r="C4" s="100" t="s">
        <v>387</v>
      </c>
      <c r="D4" s="101" t="s">
        <v>560</v>
      </c>
      <c r="E4" s="99" t="s">
        <v>453</v>
      </c>
      <c r="F4" s="99" t="s">
        <v>452</v>
      </c>
      <c r="H4" s="213"/>
      <c r="I4" s="213"/>
    </row>
    <row r="5" spans="1:9" s="66" customFormat="1" ht="19.5" customHeight="1" outlineLevel="1">
      <c r="A5" s="103" t="s">
        <v>414</v>
      </c>
      <c r="B5" s="104"/>
      <c r="C5" s="103"/>
      <c r="D5" s="103"/>
      <c r="E5" s="103"/>
      <c r="F5" s="103"/>
      <c r="H5" s="214"/>
      <c r="I5" s="214"/>
    </row>
    <row r="6" spans="1:9" s="67" customFormat="1" ht="34.5" customHeight="1" outlineLevel="1">
      <c r="A6" s="105" t="s">
        <v>420</v>
      </c>
      <c r="B6" s="106" t="s">
        <v>415</v>
      </c>
      <c r="C6" s="107">
        <v>2.4444554999999997</v>
      </c>
      <c r="D6" s="108">
        <v>27230</v>
      </c>
      <c r="E6" s="108">
        <v>4020</v>
      </c>
      <c r="F6" s="108">
        <f>D6+E6</f>
        <v>31250</v>
      </c>
      <c r="H6" s="215"/>
      <c r="I6" s="216"/>
    </row>
    <row r="7" spans="1:9" s="66" customFormat="1" ht="19.5" customHeight="1" outlineLevel="1">
      <c r="A7" s="103" t="s">
        <v>416</v>
      </c>
      <c r="B7" s="109"/>
      <c r="C7" s="103"/>
      <c r="D7" s="103"/>
      <c r="E7" s="103"/>
      <c r="F7" s="103"/>
      <c r="H7" s="215"/>
      <c r="I7" s="214"/>
    </row>
    <row r="8" spans="1:9" s="67" customFormat="1" ht="34.5" customHeight="1" outlineLevel="1">
      <c r="A8" s="105" t="s">
        <v>421</v>
      </c>
      <c r="B8" s="106" t="s">
        <v>417</v>
      </c>
      <c r="C8" s="107">
        <v>3.5544941999999997</v>
      </c>
      <c r="D8" s="108">
        <v>35290</v>
      </c>
      <c r="E8" s="108">
        <v>5090</v>
      </c>
      <c r="F8" s="108">
        <f>D8+E8</f>
        <v>40380</v>
      </c>
      <c r="H8" s="215"/>
      <c r="I8" s="216"/>
    </row>
    <row r="9" spans="1:9" s="66" customFormat="1" ht="19.5" customHeight="1" outlineLevel="1">
      <c r="A9" s="103" t="s">
        <v>418</v>
      </c>
      <c r="B9" s="109"/>
      <c r="C9" s="103"/>
      <c r="D9" s="103"/>
      <c r="E9" s="103"/>
      <c r="F9" s="103"/>
      <c r="H9" s="214"/>
      <c r="I9" s="214"/>
    </row>
    <row r="10" spans="1:9" s="67" customFormat="1" ht="34.5" customHeight="1" outlineLevel="1" thickBot="1">
      <c r="A10" s="110" t="s">
        <v>422</v>
      </c>
      <c r="B10" s="111" t="s">
        <v>419</v>
      </c>
      <c r="C10" s="112">
        <v>5.7644044</v>
      </c>
      <c r="D10" s="113">
        <v>72390</v>
      </c>
      <c r="E10" s="113">
        <v>6930</v>
      </c>
      <c r="F10" s="113">
        <f>D10+E10</f>
        <v>79320</v>
      </c>
      <c r="H10" s="216"/>
      <c r="I10" s="216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</sheetData>
  <sheetProtection/>
  <autoFilter ref="A4:E116"/>
  <mergeCells count="2">
    <mergeCell ref="A2:F2"/>
    <mergeCell ref="A3:F3"/>
  </mergeCells>
  <printOptions horizontalCentered="1"/>
  <pageMargins left="0.2755905511811024" right="0.2755905511811024" top="0.15748031496062992" bottom="0.4330708661417323" header="0.15748031496062992" footer="0.1968503937007874"/>
  <pageSetup fitToHeight="6" horizontalDpi="300" verticalDpi="300" orientation="portrait" paperSize="9" scale="71" r:id="rId2"/>
  <headerFooter alignWithMargins="0">
    <oddFooter>&amp;CСтраница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7:P91"/>
  <sheetViews>
    <sheetView view="pageBreakPreview" zoomScale="80" zoomScaleNormal="90" zoomScaleSheetLayoutView="80" zoomScalePageLayoutView="0" workbookViewId="0" topLeftCell="A1">
      <pane ySplit="13" topLeftCell="A72" activePane="bottomLeft" state="frozen"/>
      <selection pane="topLeft" activeCell="A1" sqref="A1"/>
      <selection pane="bottomLeft" activeCell="L23" sqref="L23:L90"/>
    </sheetView>
  </sheetViews>
  <sheetFormatPr defaultColWidth="10.25390625" defaultRowHeight="12.75"/>
  <cols>
    <col min="1" max="1" width="20.125" style="36" customWidth="1"/>
    <col min="2" max="2" width="8.875" style="42" customWidth="1"/>
    <col min="3" max="3" width="8.00390625" style="41" customWidth="1"/>
    <col min="4" max="4" width="12.375" style="58" customWidth="1"/>
    <col min="5" max="5" width="15.75390625" style="58" customWidth="1"/>
    <col min="6" max="6" width="13.25390625" style="38" customWidth="1"/>
    <col min="7" max="7" width="19.625" style="36" customWidth="1"/>
    <col min="8" max="8" width="8.875" style="42" customWidth="1"/>
    <col min="9" max="9" width="8.125" style="41" customWidth="1"/>
    <col min="10" max="10" width="13.25390625" style="168" customWidth="1"/>
    <col min="11" max="11" width="14.75390625" style="174" customWidth="1"/>
    <col min="12" max="12" width="12.875" style="38" customWidth="1"/>
    <col min="13" max="13" width="13.875" style="39" customWidth="1"/>
    <col min="14" max="14" width="15.125" style="18" customWidth="1"/>
    <col min="15" max="15" width="10.25390625" style="18" customWidth="1"/>
    <col min="16" max="16" width="13.00390625" style="18" bestFit="1" customWidth="1"/>
    <col min="17" max="16384" width="10.25390625" style="18" customWidth="1"/>
  </cols>
  <sheetData>
    <row r="1" ht="15"/>
    <row r="2" ht="15"/>
    <row r="3" ht="15"/>
    <row r="4" ht="15"/>
    <row r="5" ht="15"/>
    <row r="7" spans="1:12" ht="18.75">
      <c r="A7" s="272" t="s">
        <v>404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</row>
    <row r="8" spans="1:12" ht="35.25" customHeight="1">
      <c r="A8" s="273" t="s">
        <v>405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27.75" customHeight="1">
      <c r="A9" s="271" t="s">
        <v>409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</row>
    <row r="10" spans="1:12" ht="27.75" customHeight="1">
      <c r="A10" s="271" t="s">
        <v>410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</row>
    <row r="11" spans="1:12" ht="27.75" customHeight="1" thickBot="1">
      <c r="A11" s="271" t="s">
        <v>572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</row>
    <row r="12" spans="1:14" ht="70.5" customHeight="1">
      <c r="A12" s="46" t="s">
        <v>276</v>
      </c>
      <c r="B12" s="47" t="s">
        <v>388</v>
      </c>
      <c r="C12" s="48" t="s">
        <v>387</v>
      </c>
      <c r="D12" s="49" t="s">
        <v>392</v>
      </c>
      <c r="E12" s="49" t="s">
        <v>313</v>
      </c>
      <c r="F12" s="50" t="s">
        <v>315</v>
      </c>
      <c r="G12" s="46" t="s">
        <v>276</v>
      </c>
      <c r="H12" s="47" t="s">
        <v>285</v>
      </c>
      <c r="I12" s="48" t="s">
        <v>387</v>
      </c>
      <c r="J12" s="167" t="s">
        <v>392</v>
      </c>
      <c r="K12" s="167" t="s">
        <v>313</v>
      </c>
      <c r="L12" s="50" t="s">
        <v>314</v>
      </c>
      <c r="M12" s="190" t="s">
        <v>558</v>
      </c>
      <c r="N12" s="185" t="s">
        <v>559</v>
      </c>
    </row>
    <row r="13" spans="1:14" ht="24.75" customHeight="1">
      <c r="A13" s="268" t="s">
        <v>296</v>
      </c>
      <c r="B13" s="269"/>
      <c r="C13" s="269"/>
      <c r="D13" s="269"/>
      <c r="E13" s="269"/>
      <c r="F13" s="270"/>
      <c r="G13" s="268" t="s">
        <v>297</v>
      </c>
      <c r="H13" s="269"/>
      <c r="I13" s="269"/>
      <c r="J13" s="269"/>
      <c r="K13" s="269"/>
      <c r="L13" s="270"/>
      <c r="M13" s="191">
        <f>AVERAGE(M17:M90)</f>
        <v>2844.4339820824252</v>
      </c>
      <c r="N13" s="186">
        <f>AVERAGE(N17:N90)</f>
        <v>2581.623275930609</v>
      </c>
    </row>
    <row r="14" spans="1:14" ht="24.75" customHeight="1">
      <c r="A14" s="179" t="s">
        <v>555</v>
      </c>
      <c r="B14" s="180">
        <v>9.3</v>
      </c>
      <c r="C14" s="181">
        <v>4.22</v>
      </c>
      <c r="D14" s="76">
        <f>F14-E14</f>
        <v>64660</v>
      </c>
      <c r="E14" s="172">
        <v>1110</v>
      </c>
      <c r="F14" s="76">
        <v>65770</v>
      </c>
      <c r="G14" s="164"/>
      <c r="H14" s="165"/>
      <c r="I14" s="166"/>
      <c r="J14" s="102"/>
      <c r="K14" s="172"/>
      <c r="L14" s="76"/>
      <c r="M14" s="192">
        <f>F14/(B14*1.5)</f>
        <v>4714.695340501792</v>
      </c>
      <c r="N14" s="187"/>
    </row>
    <row r="15" spans="1:14" ht="24.75" customHeight="1">
      <c r="A15" s="179" t="s">
        <v>556</v>
      </c>
      <c r="B15" s="180">
        <v>9.2</v>
      </c>
      <c r="C15" s="181">
        <v>4.17</v>
      </c>
      <c r="D15" s="76">
        <f aca="true" t="shared" si="0" ref="D15:D78">F15-E15</f>
        <v>63960</v>
      </c>
      <c r="E15" s="172">
        <v>1110</v>
      </c>
      <c r="F15" s="76">
        <v>65070</v>
      </c>
      <c r="G15" s="164"/>
      <c r="H15" s="165"/>
      <c r="I15" s="166"/>
      <c r="J15" s="102"/>
      <c r="K15" s="172"/>
      <c r="L15" s="76"/>
      <c r="M15" s="192">
        <f>F15/(B15*1.5)</f>
        <v>4715.217391304348</v>
      </c>
      <c r="N15" s="187"/>
    </row>
    <row r="16" spans="1:14" ht="24.75" customHeight="1">
      <c r="A16" s="179" t="s">
        <v>557</v>
      </c>
      <c r="B16" s="180">
        <v>9.1</v>
      </c>
      <c r="C16" s="181">
        <v>4.126</v>
      </c>
      <c r="D16" s="76">
        <f t="shared" si="0"/>
        <v>63260</v>
      </c>
      <c r="E16" s="172">
        <v>1110</v>
      </c>
      <c r="F16" s="76">
        <v>64370</v>
      </c>
      <c r="G16" s="164"/>
      <c r="H16" s="165"/>
      <c r="I16" s="166"/>
      <c r="J16" s="102"/>
      <c r="K16" s="172"/>
      <c r="L16" s="76"/>
      <c r="M16" s="192">
        <f>F16/(B16*1.5)</f>
        <v>4715.750915750917</v>
      </c>
      <c r="N16" s="187"/>
    </row>
    <row r="17" spans="1:16" s="171" customFormat="1" ht="24.75" customHeight="1">
      <c r="A17" s="69" t="s">
        <v>319</v>
      </c>
      <c r="B17" s="70">
        <v>9</v>
      </c>
      <c r="C17" s="71">
        <v>4.08</v>
      </c>
      <c r="D17" s="161">
        <f t="shared" si="0"/>
        <v>62550</v>
      </c>
      <c r="E17" s="173">
        <v>1110</v>
      </c>
      <c r="F17" s="161">
        <v>63660</v>
      </c>
      <c r="G17" s="69" t="s">
        <v>184</v>
      </c>
      <c r="H17" s="70">
        <v>9</v>
      </c>
      <c r="I17" s="71">
        <v>3.325</v>
      </c>
      <c r="J17" s="72">
        <v>47000</v>
      </c>
      <c r="K17" s="173"/>
      <c r="L17" s="72"/>
      <c r="M17" s="193">
        <f aca="true" t="shared" si="1" ref="M17:M80">F17/(B17*1.5)</f>
        <v>4715.555555555556</v>
      </c>
      <c r="N17" s="188">
        <f>L17/(H17*1.2)</f>
        <v>0</v>
      </c>
      <c r="O17" s="169"/>
      <c r="P17" s="170"/>
    </row>
    <row r="18" spans="1:16" ht="24.75" customHeight="1">
      <c r="A18" s="73" t="s">
        <v>320</v>
      </c>
      <c r="B18" s="74">
        <f aca="true" t="shared" si="2" ref="B18:B49">B17-0.1</f>
        <v>8.9</v>
      </c>
      <c r="C18" s="75">
        <v>4.03</v>
      </c>
      <c r="D18" s="76">
        <f t="shared" si="0"/>
        <v>61840</v>
      </c>
      <c r="E18" s="172">
        <v>1110</v>
      </c>
      <c r="F18" s="76">
        <v>62950</v>
      </c>
      <c r="G18" s="73" t="s">
        <v>185</v>
      </c>
      <c r="H18" s="74">
        <f aca="true" t="shared" si="3" ref="H18:H49">H17-0.1</f>
        <v>8.9</v>
      </c>
      <c r="I18" s="75">
        <v>3.29</v>
      </c>
      <c r="J18" s="76">
        <v>46480</v>
      </c>
      <c r="K18" s="172"/>
      <c r="L18" s="76"/>
      <c r="M18" s="194">
        <f t="shared" si="1"/>
        <v>4715.3558052434455</v>
      </c>
      <c r="N18" s="189">
        <f aca="true" t="shared" si="4" ref="N18:N81">L18/(H18*1.2)</f>
        <v>0</v>
      </c>
      <c r="P18" s="40"/>
    </row>
    <row r="19" spans="1:16" ht="24.75" customHeight="1">
      <c r="A19" s="73" t="s">
        <v>321</v>
      </c>
      <c r="B19" s="74">
        <f t="shared" si="2"/>
        <v>8.8</v>
      </c>
      <c r="C19" s="75">
        <v>3.98</v>
      </c>
      <c r="D19" s="76">
        <f t="shared" si="0"/>
        <v>61130</v>
      </c>
      <c r="E19" s="172">
        <v>1110</v>
      </c>
      <c r="F19" s="76">
        <v>62240</v>
      </c>
      <c r="G19" s="73" t="s">
        <v>186</v>
      </c>
      <c r="H19" s="74">
        <f t="shared" si="3"/>
        <v>8.8</v>
      </c>
      <c r="I19" s="75">
        <v>3.25</v>
      </c>
      <c r="J19" s="76">
        <v>45950</v>
      </c>
      <c r="K19" s="172"/>
      <c r="L19" s="76"/>
      <c r="M19" s="194">
        <f t="shared" si="1"/>
        <v>4715.151515151515</v>
      </c>
      <c r="N19" s="189">
        <f t="shared" si="4"/>
        <v>0</v>
      </c>
      <c r="P19" s="40"/>
    </row>
    <row r="20" spans="1:16" ht="24.75" customHeight="1">
      <c r="A20" s="73" t="s">
        <v>322</v>
      </c>
      <c r="B20" s="74">
        <f t="shared" si="2"/>
        <v>8.700000000000001</v>
      </c>
      <c r="C20" s="75">
        <v>3.94</v>
      </c>
      <c r="D20" s="76">
        <f t="shared" si="0"/>
        <v>60420</v>
      </c>
      <c r="E20" s="172">
        <v>1110</v>
      </c>
      <c r="F20" s="76">
        <v>61530</v>
      </c>
      <c r="G20" s="73" t="s">
        <v>187</v>
      </c>
      <c r="H20" s="74">
        <f t="shared" si="3"/>
        <v>8.700000000000001</v>
      </c>
      <c r="I20" s="75">
        <v>3.22</v>
      </c>
      <c r="J20" s="76">
        <v>45420</v>
      </c>
      <c r="K20" s="172"/>
      <c r="L20" s="76"/>
      <c r="M20" s="194">
        <f t="shared" si="1"/>
        <v>4714.942528735632</v>
      </c>
      <c r="N20" s="189">
        <f t="shared" si="4"/>
        <v>0</v>
      </c>
      <c r="P20" s="40"/>
    </row>
    <row r="21" spans="1:16" ht="24.75" customHeight="1">
      <c r="A21" s="73" t="s">
        <v>323</v>
      </c>
      <c r="B21" s="74">
        <f t="shared" si="2"/>
        <v>8.600000000000001</v>
      </c>
      <c r="C21" s="75">
        <v>3.89</v>
      </c>
      <c r="D21" s="76">
        <f t="shared" si="0"/>
        <v>59700</v>
      </c>
      <c r="E21" s="172">
        <v>1110</v>
      </c>
      <c r="F21" s="76">
        <v>60810</v>
      </c>
      <c r="G21" s="73" t="s">
        <v>188</v>
      </c>
      <c r="H21" s="74">
        <f t="shared" si="3"/>
        <v>8.600000000000001</v>
      </c>
      <c r="I21" s="75">
        <v>3.18</v>
      </c>
      <c r="J21" s="76">
        <v>44900</v>
      </c>
      <c r="K21" s="172"/>
      <c r="L21" s="76"/>
      <c r="M21" s="194">
        <f t="shared" si="1"/>
        <v>4713.953488372093</v>
      </c>
      <c r="N21" s="189">
        <f t="shared" si="4"/>
        <v>0</v>
      </c>
      <c r="P21" s="40"/>
    </row>
    <row r="22" spans="1:16" ht="24.75" customHeight="1">
      <c r="A22" s="73" t="s">
        <v>324</v>
      </c>
      <c r="B22" s="74">
        <f t="shared" si="2"/>
        <v>8.500000000000002</v>
      </c>
      <c r="C22" s="75">
        <v>3.85</v>
      </c>
      <c r="D22" s="76">
        <f t="shared" si="0"/>
        <v>59000</v>
      </c>
      <c r="E22" s="172">
        <v>1110</v>
      </c>
      <c r="F22" s="76">
        <v>60110</v>
      </c>
      <c r="G22" s="73" t="s">
        <v>189</v>
      </c>
      <c r="H22" s="74">
        <f t="shared" si="3"/>
        <v>8.500000000000002</v>
      </c>
      <c r="I22" s="75">
        <v>3.14</v>
      </c>
      <c r="J22" s="76">
        <v>44370</v>
      </c>
      <c r="K22" s="172"/>
      <c r="L22" s="76"/>
      <c r="M22" s="194">
        <f t="shared" si="1"/>
        <v>4714.509803921567</v>
      </c>
      <c r="N22" s="189">
        <f t="shared" si="4"/>
        <v>0</v>
      </c>
      <c r="P22" s="40"/>
    </row>
    <row r="23" spans="1:14" ht="24.75" customHeight="1">
      <c r="A23" s="73" t="s">
        <v>128</v>
      </c>
      <c r="B23" s="74">
        <f t="shared" si="2"/>
        <v>8.400000000000002</v>
      </c>
      <c r="C23" s="75">
        <v>3.8</v>
      </c>
      <c r="D23" s="76">
        <f t="shared" si="0"/>
        <v>36720</v>
      </c>
      <c r="E23" s="172">
        <v>1110</v>
      </c>
      <c r="F23" s="76">
        <v>37830</v>
      </c>
      <c r="G23" s="73" t="s">
        <v>190</v>
      </c>
      <c r="H23" s="74">
        <f t="shared" si="3"/>
        <v>8.400000000000002</v>
      </c>
      <c r="I23" s="75">
        <v>3.1</v>
      </c>
      <c r="J23" s="76">
        <f>L23-K23</f>
        <v>32080</v>
      </c>
      <c r="K23" s="172">
        <v>1110</v>
      </c>
      <c r="L23" s="76">
        <v>33190</v>
      </c>
      <c r="M23" s="194">
        <f t="shared" si="1"/>
        <v>3002.380952380952</v>
      </c>
      <c r="N23" s="189">
        <f t="shared" si="4"/>
        <v>3292.6587301587297</v>
      </c>
    </row>
    <row r="24" spans="1:16" ht="24.75" customHeight="1">
      <c r="A24" s="73" t="s">
        <v>129</v>
      </c>
      <c r="B24" s="74">
        <f t="shared" si="2"/>
        <v>8.300000000000002</v>
      </c>
      <c r="C24" s="75">
        <v>3.76</v>
      </c>
      <c r="D24" s="76">
        <f t="shared" si="0"/>
        <v>36250</v>
      </c>
      <c r="E24" s="172">
        <v>1110</v>
      </c>
      <c r="F24" s="76">
        <v>37360</v>
      </c>
      <c r="G24" s="73" t="s">
        <v>191</v>
      </c>
      <c r="H24" s="74">
        <f t="shared" si="3"/>
        <v>8.300000000000002</v>
      </c>
      <c r="I24" s="75">
        <v>3.06</v>
      </c>
      <c r="J24" s="76">
        <f aca="true" t="shared" si="5" ref="J24:J87">L24-K24</f>
        <v>31950</v>
      </c>
      <c r="K24" s="172">
        <v>1110</v>
      </c>
      <c r="L24" s="76">
        <v>33060</v>
      </c>
      <c r="M24" s="194">
        <f t="shared" si="1"/>
        <v>3000.803212851405</v>
      </c>
      <c r="N24" s="189">
        <f t="shared" si="4"/>
        <v>3319.277108433734</v>
      </c>
      <c r="P24" s="40"/>
    </row>
    <row r="25" spans="1:16" ht="24.75" customHeight="1">
      <c r="A25" s="73" t="s">
        <v>130</v>
      </c>
      <c r="B25" s="74">
        <f>B24-0.1</f>
        <v>8.200000000000003</v>
      </c>
      <c r="C25" s="75">
        <v>3.71</v>
      </c>
      <c r="D25" s="76">
        <f t="shared" si="0"/>
        <v>35840</v>
      </c>
      <c r="E25" s="172">
        <v>1110</v>
      </c>
      <c r="F25" s="76">
        <v>36950</v>
      </c>
      <c r="G25" s="73" t="s">
        <v>192</v>
      </c>
      <c r="H25" s="74">
        <f t="shared" si="3"/>
        <v>8.200000000000003</v>
      </c>
      <c r="I25" s="75">
        <v>3.03</v>
      </c>
      <c r="J25" s="76">
        <f t="shared" si="5"/>
        <v>29630</v>
      </c>
      <c r="K25" s="172">
        <v>1110</v>
      </c>
      <c r="L25" s="76">
        <v>30740</v>
      </c>
      <c r="M25" s="194">
        <f t="shared" si="1"/>
        <v>3004.0650406504055</v>
      </c>
      <c r="N25" s="189">
        <f t="shared" si="4"/>
        <v>3123.9837398373975</v>
      </c>
      <c r="P25" s="40"/>
    </row>
    <row r="26" spans="1:16" ht="24.75" customHeight="1">
      <c r="A26" s="73" t="s">
        <v>131</v>
      </c>
      <c r="B26" s="74">
        <f>B25-0.1</f>
        <v>8.100000000000003</v>
      </c>
      <c r="C26" s="75">
        <v>3.67</v>
      </c>
      <c r="D26" s="76">
        <f t="shared" si="0"/>
        <v>35420</v>
      </c>
      <c r="E26" s="172">
        <v>1110</v>
      </c>
      <c r="F26" s="76">
        <v>36530</v>
      </c>
      <c r="G26" s="73" t="s">
        <v>193</v>
      </c>
      <c r="H26" s="74">
        <f t="shared" si="3"/>
        <v>8.100000000000003</v>
      </c>
      <c r="I26" s="75">
        <v>2.99</v>
      </c>
      <c r="J26" s="76">
        <f t="shared" si="5"/>
        <v>29230</v>
      </c>
      <c r="K26" s="172">
        <v>1110</v>
      </c>
      <c r="L26" s="76">
        <v>30340</v>
      </c>
      <c r="M26" s="194">
        <f t="shared" si="1"/>
        <v>3006.5843621399163</v>
      </c>
      <c r="N26" s="189">
        <f t="shared" si="4"/>
        <v>3121.399176954731</v>
      </c>
      <c r="P26" s="40"/>
    </row>
    <row r="27" spans="1:16" ht="24.75" customHeight="1">
      <c r="A27" s="73" t="s">
        <v>132</v>
      </c>
      <c r="B27" s="74">
        <f t="shared" si="2"/>
        <v>8.000000000000004</v>
      </c>
      <c r="C27" s="75">
        <v>3.62</v>
      </c>
      <c r="D27" s="76">
        <f t="shared" si="0"/>
        <v>35000</v>
      </c>
      <c r="E27" s="172">
        <v>1110</v>
      </c>
      <c r="F27" s="76">
        <v>36110</v>
      </c>
      <c r="G27" s="73" t="s">
        <v>194</v>
      </c>
      <c r="H27" s="74">
        <f t="shared" si="3"/>
        <v>8.000000000000004</v>
      </c>
      <c r="I27" s="75">
        <v>2.95</v>
      </c>
      <c r="J27" s="76">
        <f t="shared" si="5"/>
        <v>28850</v>
      </c>
      <c r="K27" s="172">
        <v>1110</v>
      </c>
      <c r="L27" s="76">
        <v>29960</v>
      </c>
      <c r="M27" s="194">
        <f t="shared" si="1"/>
        <v>3009.166666666665</v>
      </c>
      <c r="N27" s="189">
        <f t="shared" si="4"/>
        <v>3120.833333333332</v>
      </c>
      <c r="P27" s="40"/>
    </row>
    <row r="28" spans="1:16" ht="24.75" customHeight="1">
      <c r="A28" s="73" t="s">
        <v>133</v>
      </c>
      <c r="B28" s="74">
        <f t="shared" si="2"/>
        <v>7.900000000000004</v>
      </c>
      <c r="C28" s="75">
        <v>3.58</v>
      </c>
      <c r="D28" s="76">
        <f t="shared" si="0"/>
        <v>34560</v>
      </c>
      <c r="E28" s="172">
        <v>1110</v>
      </c>
      <c r="F28" s="76">
        <v>35670</v>
      </c>
      <c r="G28" s="73" t="s">
        <v>195</v>
      </c>
      <c r="H28" s="74">
        <f t="shared" si="3"/>
        <v>7.900000000000004</v>
      </c>
      <c r="I28" s="75">
        <v>2.92</v>
      </c>
      <c r="J28" s="76">
        <f t="shared" si="5"/>
        <v>28470</v>
      </c>
      <c r="K28" s="172">
        <v>1110</v>
      </c>
      <c r="L28" s="76">
        <v>29580</v>
      </c>
      <c r="M28" s="194">
        <f t="shared" si="1"/>
        <v>3010.12658227848</v>
      </c>
      <c r="N28" s="189">
        <f t="shared" si="4"/>
        <v>3120.2531645569607</v>
      </c>
      <c r="P28" s="40"/>
    </row>
    <row r="29" spans="1:16" ht="24.75" customHeight="1">
      <c r="A29" s="73" t="s">
        <v>134</v>
      </c>
      <c r="B29" s="74">
        <f t="shared" si="2"/>
        <v>7.800000000000004</v>
      </c>
      <c r="C29" s="75">
        <v>3.53</v>
      </c>
      <c r="D29" s="76">
        <f t="shared" si="0"/>
        <v>33930</v>
      </c>
      <c r="E29" s="172">
        <v>1110</v>
      </c>
      <c r="F29" s="76">
        <v>35040</v>
      </c>
      <c r="G29" s="73" t="s">
        <v>196</v>
      </c>
      <c r="H29" s="74">
        <f t="shared" si="3"/>
        <v>7.800000000000004</v>
      </c>
      <c r="I29" s="75">
        <v>2.875</v>
      </c>
      <c r="J29" s="76">
        <f t="shared" si="5"/>
        <v>27110</v>
      </c>
      <c r="K29" s="172">
        <v>1110</v>
      </c>
      <c r="L29" s="76">
        <v>28220</v>
      </c>
      <c r="M29" s="194">
        <f t="shared" si="1"/>
        <v>2994.871794871793</v>
      </c>
      <c r="N29" s="189">
        <f t="shared" si="4"/>
        <v>3014.9572649572633</v>
      </c>
      <c r="P29" s="40"/>
    </row>
    <row r="30" spans="1:16" ht="24.75" customHeight="1">
      <c r="A30" s="73" t="s">
        <v>135</v>
      </c>
      <c r="B30" s="74">
        <f t="shared" si="2"/>
        <v>7.700000000000005</v>
      </c>
      <c r="C30" s="75">
        <v>3.49</v>
      </c>
      <c r="D30" s="76">
        <f t="shared" si="0"/>
        <v>33510</v>
      </c>
      <c r="E30" s="172">
        <v>1110</v>
      </c>
      <c r="F30" s="76">
        <v>34620</v>
      </c>
      <c r="G30" s="73" t="s">
        <v>197</v>
      </c>
      <c r="H30" s="74">
        <f t="shared" si="3"/>
        <v>7.700000000000005</v>
      </c>
      <c r="I30" s="75">
        <v>2.84</v>
      </c>
      <c r="J30" s="76">
        <f t="shared" si="5"/>
        <v>26770</v>
      </c>
      <c r="K30" s="172">
        <v>1110</v>
      </c>
      <c r="L30" s="76">
        <v>27880</v>
      </c>
      <c r="M30" s="194">
        <f t="shared" si="1"/>
        <v>2997.4025974025953</v>
      </c>
      <c r="N30" s="189">
        <f t="shared" si="4"/>
        <v>3017.3160173160154</v>
      </c>
      <c r="P30" s="40"/>
    </row>
    <row r="31" spans="1:16" ht="24.75" customHeight="1">
      <c r="A31" s="73" t="s">
        <v>136</v>
      </c>
      <c r="B31" s="74">
        <f t="shared" si="2"/>
        <v>7.600000000000005</v>
      </c>
      <c r="C31" s="75">
        <v>3.44</v>
      </c>
      <c r="D31" s="76">
        <f t="shared" si="0"/>
        <v>33070</v>
      </c>
      <c r="E31" s="172">
        <v>1110</v>
      </c>
      <c r="F31" s="76">
        <v>34180</v>
      </c>
      <c r="G31" s="73" t="s">
        <v>198</v>
      </c>
      <c r="H31" s="74">
        <f t="shared" si="3"/>
        <v>7.600000000000005</v>
      </c>
      <c r="I31" s="75">
        <v>2.8</v>
      </c>
      <c r="J31" s="76">
        <f t="shared" si="5"/>
        <v>26390</v>
      </c>
      <c r="K31" s="172">
        <v>1110</v>
      </c>
      <c r="L31" s="76">
        <v>27500</v>
      </c>
      <c r="M31" s="194">
        <f t="shared" si="1"/>
        <v>2998.245614035086</v>
      </c>
      <c r="N31" s="189">
        <f t="shared" si="4"/>
        <v>3015.3508771929805</v>
      </c>
      <c r="P31" s="40"/>
    </row>
    <row r="32" spans="1:16" ht="24.75" customHeight="1">
      <c r="A32" s="73" t="s">
        <v>137</v>
      </c>
      <c r="B32" s="74">
        <f t="shared" si="2"/>
        <v>7.500000000000005</v>
      </c>
      <c r="C32" s="75">
        <v>3.39</v>
      </c>
      <c r="D32" s="76">
        <f t="shared" si="0"/>
        <v>32530</v>
      </c>
      <c r="E32" s="172">
        <v>1110</v>
      </c>
      <c r="F32" s="76">
        <v>33640</v>
      </c>
      <c r="G32" s="73" t="s">
        <v>199</v>
      </c>
      <c r="H32" s="74">
        <f t="shared" si="3"/>
        <v>7.500000000000005</v>
      </c>
      <c r="I32" s="75">
        <v>2.77</v>
      </c>
      <c r="J32" s="76">
        <f t="shared" si="5"/>
        <v>26080</v>
      </c>
      <c r="K32" s="172">
        <v>1110</v>
      </c>
      <c r="L32" s="76">
        <v>27190</v>
      </c>
      <c r="M32" s="194">
        <f t="shared" si="1"/>
        <v>2990.2222222222204</v>
      </c>
      <c r="N32" s="189">
        <f t="shared" si="4"/>
        <v>3021.1111111111095</v>
      </c>
      <c r="P32" s="40"/>
    </row>
    <row r="33" spans="1:16" ht="24.75" customHeight="1">
      <c r="A33" s="73" t="s">
        <v>138</v>
      </c>
      <c r="B33" s="74">
        <f t="shared" si="2"/>
        <v>7.400000000000006</v>
      </c>
      <c r="C33" s="75">
        <v>3.35</v>
      </c>
      <c r="D33" s="76">
        <f t="shared" si="0"/>
        <v>32190</v>
      </c>
      <c r="E33" s="172">
        <v>1110</v>
      </c>
      <c r="F33" s="76">
        <v>33300</v>
      </c>
      <c r="G33" s="73" t="s">
        <v>200</v>
      </c>
      <c r="H33" s="74">
        <f t="shared" si="3"/>
        <v>7.400000000000006</v>
      </c>
      <c r="I33" s="75">
        <v>2.73</v>
      </c>
      <c r="J33" s="76">
        <f t="shared" si="5"/>
        <v>25740</v>
      </c>
      <c r="K33" s="172">
        <v>1110</v>
      </c>
      <c r="L33" s="76">
        <v>26850</v>
      </c>
      <c r="M33" s="194">
        <f t="shared" si="1"/>
        <v>2999.9999999999977</v>
      </c>
      <c r="N33" s="189">
        <f t="shared" si="4"/>
        <v>3023.6486486486465</v>
      </c>
      <c r="P33" s="40"/>
    </row>
    <row r="34" spans="1:16" ht="24.75" customHeight="1">
      <c r="A34" s="73" t="s">
        <v>139</v>
      </c>
      <c r="B34" s="74">
        <f t="shared" si="2"/>
        <v>7.300000000000006</v>
      </c>
      <c r="C34" s="75">
        <v>3.3</v>
      </c>
      <c r="D34" s="76">
        <f t="shared" si="0"/>
        <v>31740</v>
      </c>
      <c r="E34" s="172">
        <v>1110</v>
      </c>
      <c r="F34" s="76">
        <v>32850</v>
      </c>
      <c r="G34" s="73" t="s">
        <v>201</v>
      </c>
      <c r="H34" s="74">
        <f t="shared" si="3"/>
        <v>7.300000000000006</v>
      </c>
      <c r="I34" s="75">
        <v>2.69</v>
      </c>
      <c r="J34" s="76">
        <f t="shared" si="5"/>
        <v>25380</v>
      </c>
      <c r="K34" s="172">
        <v>1110</v>
      </c>
      <c r="L34" s="76">
        <v>26490</v>
      </c>
      <c r="M34" s="194">
        <f t="shared" si="1"/>
        <v>2999.9999999999973</v>
      </c>
      <c r="N34" s="189">
        <f t="shared" si="4"/>
        <v>3023.9726027397237</v>
      </c>
      <c r="P34" s="40"/>
    </row>
    <row r="35" spans="1:16" s="171" customFormat="1" ht="24.75" customHeight="1">
      <c r="A35" s="69" t="s">
        <v>127</v>
      </c>
      <c r="B35" s="70">
        <f t="shared" si="2"/>
        <v>7.200000000000006</v>
      </c>
      <c r="C35" s="71">
        <v>3.25</v>
      </c>
      <c r="D35" s="72">
        <f t="shared" si="0"/>
        <v>29580</v>
      </c>
      <c r="E35" s="173">
        <v>890</v>
      </c>
      <c r="F35" s="72">
        <v>30470</v>
      </c>
      <c r="G35" s="69" t="s">
        <v>115</v>
      </c>
      <c r="H35" s="70">
        <f t="shared" si="3"/>
        <v>7.200000000000006</v>
      </c>
      <c r="I35" s="71">
        <v>2.65</v>
      </c>
      <c r="J35" s="72">
        <f t="shared" si="5"/>
        <v>24050</v>
      </c>
      <c r="K35" s="173">
        <v>840</v>
      </c>
      <c r="L35" s="72">
        <v>24890</v>
      </c>
      <c r="M35" s="193">
        <f t="shared" si="1"/>
        <v>2821.296296296294</v>
      </c>
      <c r="N35" s="188">
        <f t="shared" si="4"/>
        <v>2880.7870370370347</v>
      </c>
      <c r="P35" s="170"/>
    </row>
    <row r="36" spans="1:16" ht="24.75" customHeight="1">
      <c r="A36" s="73" t="s">
        <v>140</v>
      </c>
      <c r="B36" s="74">
        <f t="shared" si="2"/>
        <v>7.100000000000007</v>
      </c>
      <c r="C36" s="75">
        <v>3.21</v>
      </c>
      <c r="D36" s="76">
        <f t="shared" si="0"/>
        <v>29070</v>
      </c>
      <c r="E36" s="172">
        <v>890</v>
      </c>
      <c r="F36" s="76">
        <v>29960</v>
      </c>
      <c r="G36" s="73" t="s">
        <v>202</v>
      </c>
      <c r="H36" s="74">
        <f t="shared" si="3"/>
        <v>7.100000000000007</v>
      </c>
      <c r="I36" s="75">
        <v>2.62</v>
      </c>
      <c r="J36" s="76">
        <f t="shared" si="5"/>
        <v>23700</v>
      </c>
      <c r="K36" s="172">
        <v>840</v>
      </c>
      <c r="L36" s="76">
        <v>24540</v>
      </c>
      <c r="M36" s="194">
        <f t="shared" si="1"/>
        <v>2813.145539906101</v>
      </c>
      <c r="N36" s="189">
        <f t="shared" si="4"/>
        <v>2880.2816901408423</v>
      </c>
      <c r="P36" s="40"/>
    </row>
    <row r="37" spans="1:16" ht="24.75" customHeight="1">
      <c r="A37" s="77" t="s">
        <v>141</v>
      </c>
      <c r="B37" s="74">
        <f t="shared" si="2"/>
        <v>7.000000000000007</v>
      </c>
      <c r="C37" s="75">
        <v>3.17</v>
      </c>
      <c r="D37" s="76">
        <f t="shared" si="0"/>
        <v>28740</v>
      </c>
      <c r="E37" s="172">
        <v>890</v>
      </c>
      <c r="F37" s="76">
        <v>29630</v>
      </c>
      <c r="G37" s="77" t="s">
        <v>203</v>
      </c>
      <c r="H37" s="74">
        <f t="shared" si="3"/>
        <v>7.000000000000007</v>
      </c>
      <c r="I37" s="75">
        <v>2.58</v>
      </c>
      <c r="J37" s="76">
        <f t="shared" si="5"/>
        <v>23370</v>
      </c>
      <c r="K37" s="172">
        <v>840</v>
      </c>
      <c r="L37" s="76">
        <v>24210</v>
      </c>
      <c r="M37" s="194">
        <f>F37/(B37*1.5)</f>
        <v>2821.904761904759</v>
      </c>
      <c r="N37" s="189">
        <f t="shared" si="4"/>
        <v>2882.1428571428546</v>
      </c>
      <c r="P37" s="40"/>
    </row>
    <row r="38" spans="1:16" ht="24.75" customHeight="1">
      <c r="A38" s="77" t="s">
        <v>142</v>
      </c>
      <c r="B38" s="74">
        <f t="shared" si="2"/>
        <v>6.9000000000000075</v>
      </c>
      <c r="C38" s="75">
        <v>3.12</v>
      </c>
      <c r="D38" s="76">
        <f t="shared" si="0"/>
        <v>28210</v>
      </c>
      <c r="E38" s="172">
        <v>890</v>
      </c>
      <c r="F38" s="76">
        <v>29100</v>
      </c>
      <c r="G38" s="77" t="s">
        <v>204</v>
      </c>
      <c r="H38" s="74">
        <f t="shared" si="3"/>
        <v>6.9000000000000075</v>
      </c>
      <c r="I38" s="75">
        <v>2.55</v>
      </c>
      <c r="J38" s="76">
        <f t="shared" si="5"/>
        <v>23060</v>
      </c>
      <c r="K38" s="172">
        <v>840</v>
      </c>
      <c r="L38" s="76">
        <v>23900</v>
      </c>
      <c r="M38" s="194">
        <f t="shared" si="1"/>
        <v>2811.5942028985473</v>
      </c>
      <c r="N38" s="189">
        <f t="shared" si="4"/>
        <v>2886.473429951688</v>
      </c>
      <c r="P38" s="40"/>
    </row>
    <row r="39" spans="1:16" ht="24.75" customHeight="1">
      <c r="A39" s="175" t="s">
        <v>143</v>
      </c>
      <c r="B39" s="176">
        <f t="shared" si="2"/>
        <v>6.800000000000008</v>
      </c>
      <c r="C39" s="177">
        <v>3.08</v>
      </c>
      <c r="D39" s="161">
        <f t="shared" si="0"/>
        <v>27960</v>
      </c>
      <c r="E39" s="173">
        <v>890</v>
      </c>
      <c r="F39" s="161">
        <v>28850</v>
      </c>
      <c r="G39" s="175" t="s">
        <v>205</v>
      </c>
      <c r="H39" s="176">
        <f t="shared" si="3"/>
        <v>6.800000000000008</v>
      </c>
      <c r="I39" s="177">
        <v>2.51</v>
      </c>
      <c r="J39" s="161">
        <f t="shared" si="5"/>
        <v>22720</v>
      </c>
      <c r="K39" s="173">
        <v>840</v>
      </c>
      <c r="L39" s="161">
        <v>23560</v>
      </c>
      <c r="M39" s="194">
        <f t="shared" si="1"/>
        <v>2828.4313725490165</v>
      </c>
      <c r="N39" s="189">
        <f t="shared" si="4"/>
        <v>2887.254901960781</v>
      </c>
      <c r="P39" s="40"/>
    </row>
    <row r="40" spans="1:16" ht="24.75" customHeight="1">
      <c r="A40" s="77" t="s">
        <v>144</v>
      </c>
      <c r="B40" s="74">
        <f t="shared" si="2"/>
        <v>6.700000000000008</v>
      </c>
      <c r="C40" s="75">
        <v>3.03</v>
      </c>
      <c r="D40" s="76">
        <f t="shared" si="0"/>
        <v>27640</v>
      </c>
      <c r="E40" s="172">
        <v>890</v>
      </c>
      <c r="F40" s="76">
        <v>28530</v>
      </c>
      <c r="G40" s="77" t="s">
        <v>206</v>
      </c>
      <c r="H40" s="74">
        <f t="shared" si="3"/>
        <v>6.700000000000008</v>
      </c>
      <c r="I40" s="75">
        <v>2.47</v>
      </c>
      <c r="J40" s="76">
        <f t="shared" si="5"/>
        <v>22400</v>
      </c>
      <c r="K40" s="172">
        <v>840</v>
      </c>
      <c r="L40" s="76">
        <v>23240</v>
      </c>
      <c r="M40" s="194">
        <f t="shared" si="1"/>
        <v>2838.8059701492507</v>
      </c>
      <c r="N40" s="189">
        <f t="shared" si="4"/>
        <v>2890.5472636815884</v>
      </c>
      <c r="P40" s="40"/>
    </row>
    <row r="41" spans="1:16" ht="24.75" customHeight="1">
      <c r="A41" s="175" t="s">
        <v>145</v>
      </c>
      <c r="B41" s="176">
        <f t="shared" si="2"/>
        <v>6.6000000000000085</v>
      </c>
      <c r="C41" s="177">
        <v>2.98</v>
      </c>
      <c r="D41" s="161">
        <f t="shared" si="0"/>
        <v>27130</v>
      </c>
      <c r="E41" s="173">
        <v>890</v>
      </c>
      <c r="F41" s="161">
        <v>28020</v>
      </c>
      <c r="G41" s="175" t="s">
        <v>207</v>
      </c>
      <c r="H41" s="176">
        <f t="shared" si="3"/>
        <v>6.6000000000000085</v>
      </c>
      <c r="I41" s="177">
        <v>2.44</v>
      </c>
      <c r="J41" s="161">
        <f t="shared" si="5"/>
        <v>22000</v>
      </c>
      <c r="K41" s="173">
        <v>840</v>
      </c>
      <c r="L41" s="161">
        <v>22840</v>
      </c>
      <c r="M41" s="194">
        <f t="shared" si="1"/>
        <v>2830.303030303027</v>
      </c>
      <c r="N41" s="189">
        <f t="shared" si="4"/>
        <v>2883.83838383838</v>
      </c>
      <c r="P41" s="40"/>
    </row>
    <row r="42" spans="1:16" ht="24.75" customHeight="1">
      <c r="A42" s="77" t="s">
        <v>146</v>
      </c>
      <c r="B42" s="74">
        <f t="shared" si="2"/>
        <v>6.500000000000009</v>
      </c>
      <c r="C42" s="75">
        <v>2.94</v>
      </c>
      <c r="D42" s="76">
        <f t="shared" si="0"/>
        <v>26790</v>
      </c>
      <c r="E42" s="172">
        <v>890</v>
      </c>
      <c r="F42" s="76">
        <v>27680</v>
      </c>
      <c r="G42" s="77" t="s">
        <v>208</v>
      </c>
      <c r="H42" s="74">
        <f t="shared" si="3"/>
        <v>6.500000000000009</v>
      </c>
      <c r="I42" s="75">
        <v>2.4</v>
      </c>
      <c r="J42" s="76">
        <f t="shared" si="5"/>
        <v>21660</v>
      </c>
      <c r="K42" s="172">
        <v>840</v>
      </c>
      <c r="L42" s="76">
        <v>22500</v>
      </c>
      <c r="M42" s="194">
        <f t="shared" si="1"/>
        <v>2838.974358974355</v>
      </c>
      <c r="N42" s="189">
        <f t="shared" si="4"/>
        <v>2884.6153846153807</v>
      </c>
      <c r="P42" s="40"/>
    </row>
    <row r="43" spans="1:16" ht="24.75" customHeight="1">
      <c r="A43" s="77" t="s">
        <v>147</v>
      </c>
      <c r="B43" s="74">
        <f t="shared" si="2"/>
        <v>6.400000000000009</v>
      </c>
      <c r="C43" s="75">
        <v>2.9</v>
      </c>
      <c r="D43" s="76">
        <f t="shared" si="0"/>
        <v>26270</v>
      </c>
      <c r="E43" s="172">
        <v>890</v>
      </c>
      <c r="F43" s="76">
        <v>27160</v>
      </c>
      <c r="G43" s="77" t="s">
        <v>209</v>
      </c>
      <c r="H43" s="74">
        <f t="shared" si="3"/>
        <v>6.400000000000009</v>
      </c>
      <c r="I43" s="75">
        <v>2.36</v>
      </c>
      <c r="J43" s="76">
        <f t="shared" si="5"/>
        <v>21320</v>
      </c>
      <c r="K43" s="172">
        <v>840</v>
      </c>
      <c r="L43" s="76">
        <v>22160</v>
      </c>
      <c r="M43" s="194">
        <f t="shared" si="1"/>
        <v>2829.1666666666624</v>
      </c>
      <c r="N43" s="189">
        <f t="shared" si="4"/>
        <v>2885.416666666663</v>
      </c>
      <c r="P43" s="40"/>
    </row>
    <row r="44" spans="1:16" ht="24.75" customHeight="1">
      <c r="A44" s="78" t="s">
        <v>126</v>
      </c>
      <c r="B44" s="70">
        <f t="shared" si="2"/>
        <v>6.30000000000001</v>
      </c>
      <c r="C44" s="71">
        <v>2.85</v>
      </c>
      <c r="D44" s="72">
        <f t="shared" si="0"/>
        <v>23270</v>
      </c>
      <c r="E44" s="173">
        <v>730</v>
      </c>
      <c r="F44" s="72">
        <v>24000</v>
      </c>
      <c r="G44" s="78" t="s">
        <v>114</v>
      </c>
      <c r="H44" s="70">
        <f t="shared" si="3"/>
        <v>6.30000000000001</v>
      </c>
      <c r="I44" s="71">
        <v>2.32</v>
      </c>
      <c r="J44" s="72">
        <f t="shared" si="5"/>
        <v>18680</v>
      </c>
      <c r="K44" s="173">
        <v>730</v>
      </c>
      <c r="L44" s="72">
        <v>19410</v>
      </c>
      <c r="M44" s="194">
        <f t="shared" si="1"/>
        <v>2539.682539682536</v>
      </c>
      <c r="N44" s="189">
        <f t="shared" si="4"/>
        <v>2567.4603174603135</v>
      </c>
      <c r="P44" s="40"/>
    </row>
    <row r="45" spans="1:16" ht="24.75" customHeight="1">
      <c r="A45" s="77" t="s">
        <v>148</v>
      </c>
      <c r="B45" s="74">
        <f t="shared" si="2"/>
        <v>6.20000000000001</v>
      </c>
      <c r="C45" s="75">
        <v>2.81</v>
      </c>
      <c r="D45" s="76">
        <f t="shared" si="0"/>
        <v>22940</v>
      </c>
      <c r="E45" s="172">
        <v>730</v>
      </c>
      <c r="F45" s="76">
        <v>23670</v>
      </c>
      <c r="G45" s="77" t="s">
        <v>210</v>
      </c>
      <c r="H45" s="74">
        <f t="shared" si="3"/>
        <v>6.20000000000001</v>
      </c>
      <c r="I45" s="75">
        <v>2.29</v>
      </c>
      <c r="J45" s="76">
        <f t="shared" si="5"/>
        <v>18400</v>
      </c>
      <c r="K45" s="172">
        <v>730</v>
      </c>
      <c r="L45" s="76">
        <v>19130</v>
      </c>
      <c r="M45" s="194">
        <f t="shared" si="1"/>
        <v>2545.1612903225764</v>
      </c>
      <c r="N45" s="189">
        <f t="shared" si="4"/>
        <v>2571.2365591397806</v>
      </c>
      <c r="P45" s="40"/>
    </row>
    <row r="46" spans="1:16" ht="24.75" customHeight="1">
      <c r="A46" s="73" t="s">
        <v>149</v>
      </c>
      <c r="B46" s="74">
        <f t="shared" si="2"/>
        <v>6.10000000000001</v>
      </c>
      <c r="C46" s="75">
        <v>2.76</v>
      </c>
      <c r="D46" s="76">
        <f t="shared" si="0"/>
        <v>22430</v>
      </c>
      <c r="E46" s="172">
        <v>730</v>
      </c>
      <c r="F46" s="76">
        <v>23160</v>
      </c>
      <c r="G46" s="73" t="s">
        <v>211</v>
      </c>
      <c r="H46" s="74">
        <f t="shared" si="3"/>
        <v>6.10000000000001</v>
      </c>
      <c r="I46" s="75">
        <v>2.25</v>
      </c>
      <c r="J46" s="76">
        <f t="shared" si="5"/>
        <v>18130</v>
      </c>
      <c r="K46" s="172">
        <v>730</v>
      </c>
      <c r="L46" s="76">
        <v>18860</v>
      </c>
      <c r="M46" s="194">
        <f t="shared" si="1"/>
        <v>2531.147540983602</v>
      </c>
      <c r="N46" s="189">
        <f t="shared" si="4"/>
        <v>2576.502732240433</v>
      </c>
      <c r="P46" s="40"/>
    </row>
    <row r="47" spans="1:16" ht="24.75" customHeight="1">
      <c r="A47" s="69" t="s">
        <v>125</v>
      </c>
      <c r="B47" s="70">
        <f t="shared" si="2"/>
        <v>6.000000000000011</v>
      </c>
      <c r="C47" s="71">
        <v>2.7</v>
      </c>
      <c r="D47" s="72">
        <f t="shared" si="0"/>
        <v>22520</v>
      </c>
      <c r="E47" s="173">
        <v>730</v>
      </c>
      <c r="F47" s="72">
        <v>23250</v>
      </c>
      <c r="G47" s="69" t="s">
        <v>113</v>
      </c>
      <c r="H47" s="70">
        <f t="shared" si="3"/>
        <v>6.000000000000011</v>
      </c>
      <c r="I47" s="71">
        <v>2.215</v>
      </c>
      <c r="J47" s="72">
        <f t="shared" si="5"/>
        <v>17810</v>
      </c>
      <c r="K47" s="173">
        <v>730</v>
      </c>
      <c r="L47" s="72">
        <v>18540</v>
      </c>
      <c r="M47" s="194">
        <f t="shared" si="1"/>
        <v>2583.333333333329</v>
      </c>
      <c r="N47" s="189">
        <f t="shared" si="4"/>
        <v>2574.9999999999955</v>
      </c>
      <c r="P47" s="40"/>
    </row>
    <row r="48" spans="1:16" ht="24.75" customHeight="1">
      <c r="A48" s="79" t="s">
        <v>150</v>
      </c>
      <c r="B48" s="74">
        <f t="shared" si="2"/>
        <v>5.900000000000011</v>
      </c>
      <c r="C48" s="75">
        <v>2.66</v>
      </c>
      <c r="D48" s="76">
        <f t="shared" si="0"/>
        <v>21940</v>
      </c>
      <c r="E48" s="172">
        <v>730</v>
      </c>
      <c r="F48" s="76">
        <v>22670</v>
      </c>
      <c r="G48" s="79" t="s">
        <v>212</v>
      </c>
      <c r="H48" s="74">
        <f t="shared" si="3"/>
        <v>5.900000000000011</v>
      </c>
      <c r="I48" s="75">
        <v>2.18</v>
      </c>
      <c r="J48" s="76">
        <f t="shared" si="5"/>
        <v>17440</v>
      </c>
      <c r="K48" s="172">
        <v>730</v>
      </c>
      <c r="L48" s="76">
        <v>18170</v>
      </c>
      <c r="M48" s="194">
        <f t="shared" si="1"/>
        <v>2561.5819209039505</v>
      </c>
      <c r="N48" s="189">
        <f t="shared" si="4"/>
        <v>2566.3841807909557</v>
      </c>
      <c r="P48" s="40"/>
    </row>
    <row r="49" spans="1:16" ht="24.75" customHeight="1">
      <c r="A49" s="79" t="s">
        <v>151</v>
      </c>
      <c r="B49" s="74">
        <f t="shared" si="2"/>
        <v>5.800000000000011</v>
      </c>
      <c r="C49" s="75">
        <v>2.61</v>
      </c>
      <c r="D49" s="76">
        <f t="shared" si="0"/>
        <v>21620</v>
      </c>
      <c r="E49" s="172">
        <v>730</v>
      </c>
      <c r="F49" s="76">
        <v>22350</v>
      </c>
      <c r="G49" s="79" t="s">
        <v>213</v>
      </c>
      <c r="H49" s="74">
        <f t="shared" si="3"/>
        <v>5.800000000000011</v>
      </c>
      <c r="I49" s="75">
        <v>2.14</v>
      </c>
      <c r="J49" s="76">
        <f t="shared" si="5"/>
        <v>17170</v>
      </c>
      <c r="K49" s="172">
        <v>730</v>
      </c>
      <c r="L49" s="76">
        <v>17900</v>
      </c>
      <c r="M49" s="194">
        <f t="shared" si="1"/>
        <v>2568.965517241374</v>
      </c>
      <c r="N49" s="189">
        <f t="shared" si="4"/>
        <v>2571.8390804597652</v>
      </c>
      <c r="P49" s="40"/>
    </row>
    <row r="50" spans="1:16" ht="24.75" customHeight="1">
      <c r="A50" s="69" t="s">
        <v>124</v>
      </c>
      <c r="B50" s="70">
        <f aca="true" t="shared" si="6" ref="B50:B81">B49-0.1</f>
        <v>5.700000000000012</v>
      </c>
      <c r="C50" s="71">
        <v>2.57</v>
      </c>
      <c r="D50" s="72">
        <f t="shared" si="0"/>
        <v>21150</v>
      </c>
      <c r="E50" s="173">
        <v>730</v>
      </c>
      <c r="F50" s="72">
        <v>21880</v>
      </c>
      <c r="G50" s="69" t="s">
        <v>112</v>
      </c>
      <c r="H50" s="70">
        <f aca="true" t="shared" si="7" ref="H50:H81">H49-0.1</f>
        <v>5.700000000000012</v>
      </c>
      <c r="I50" s="71">
        <v>2.1</v>
      </c>
      <c r="J50" s="72">
        <f t="shared" si="5"/>
        <v>16990</v>
      </c>
      <c r="K50" s="173">
        <v>730</v>
      </c>
      <c r="L50" s="72">
        <v>17720</v>
      </c>
      <c r="M50" s="194">
        <f t="shared" si="1"/>
        <v>2559.0643274853746</v>
      </c>
      <c r="N50" s="189">
        <f t="shared" si="4"/>
        <v>2590.643274853796</v>
      </c>
      <c r="P50" s="40"/>
    </row>
    <row r="51" spans="1:16" ht="24.75" customHeight="1">
      <c r="A51" s="164" t="s">
        <v>152</v>
      </c>
      <c r="B51" s="165">
        <f t="shared" si="6"/>
        <v>5.600000000000012</v>
      </c>
      <c r="C51" s="166">
        <v>2.52</v>
      </c>
      <c r="D51" s="178">
        <f t="shared" si="0"/>
        <v>19800</v>
      </c>
      <c r="E51" s="172">
        <v>730</v>
      </c>
      <c r="F51" s="178">
        <v>20530</v>
      </c>
      <c r="G51" s="164" t="s">
        <v>214</v>
      </c>
      <c r="H51" s="165">
        <f t="shared" si="7"/>
        <v>5.600000000000012</v>
      </c>
      <c r="I51" s="166">
        <v>2.07</v>
      </c>
      <c r="J51" s="178">
        <f t="shared" si="5"/>
        <v>16400</v>
      </c>
      <c r="K51" s="172">
        <v>730</v>
      </c>
      <c r="L51" s="178">
        <v>17130</v>
      </c>
      <c r="M51" s="194">
        <f t="shared" si="1"/>
        <v>2444.047619047614</v>
      </c>
      <c r="N51" s="189">
        <f t="shared" si="4"/>
        <v>2549.1071428571377</v>
      </c>
      <c r="P51" s="40"/>
    </row>
    <row r="52" spans="1:16" ht="24.75" customHeight="1">
      <c r="A52" s="73" t="s">
        <v>153</v>
      </c>
      <c r="B52" s="74">
        <f t="shared" si="6"/>
        <v>5.500000000000012</v>
      </c>
      <c r="C52" s="75">
        <v>2.48</v>
      </c>
      <c r="D52" s="76">
        <f t="shared" si="0"/>
        <v>19750</v>
      </c>
      <c r="E52" s="172">
        <v>730</v>
      </c>
      <c r="F52" s="76">
        <v>20480</v>
      </c>
      <c r="G52" s="73" t="s">
        <v>215</v>
      </c>
      <c r="H52" s="74">
        <f t="shared" si="7"/>
        <v>5.500000000000012</v>
      </c>
      <c r="I52" s="75">
        <v>2.03</v>
      </c>
      <c r="J52" s="76">
        <f t="shared" si="5"/>
        <v>16230</v>
      </c>
      <c r="K52" s="172">
        <v>730</v>
      </c>
      <c r="L52" s="76">
        <v>16960</v>
      </c>
      <c r="M52" s="194">
        <f t="shared" si="1"/>
        <v>2482.424242424237</v>
      </c>
      <c r="N52" s="189">
        <f t="shared" si="4"/>
        <v>2569.696969696964</v>
      </c>
      <c r="P52" s="40"/>
    </row>
    <row r="53" spans="1:16" ht="24.75" customHeight="1">
      <c r="A53" s="69" t="s">
        <v>123</v>
      </c>
      <c r="B53" s="70">
        <f t="shared" si="6"/>
        <v>5.400000000000013</v>
      </c>
      <c r="C53" s="71">
        <v>2.43</v>
      </c>
      <c r="D53" s="72">
        <f t="shared" si="0"/>
        <v>19540</v>
      </c>
      <c r="E53" s="173">
        <v>730</v>
      </c>
      <c r="F53" s="72">
        <v>20270</v>
      </c>
      <c r="G53" s="69" t="s">
        <v>111</v>
      </c>
      <c r="H53" s="70">
        <f t="shared" si="7"/>
        <v>5.400000000000013</v>
      </c>
      <c r="I53" s="71">
        <v>1.94</v>
      </c>
      <c r="J53" s="72">
        <f t="shared" si="5"/>
        <v>16170</v>
      </c>
      <c r="K53" s="173">
        <v>730</v>
      </c>
      <c r="L53" s="72">
        <v>16900</v>
      </c>
      <c r="M53" s="194">
        <f t="shared" si="1"/>
        <v>2502.4691358024634</v>
      </c>
      <c r="N53" s="189">
        <f t="shared" si="4"/>
        <v>2608.0246913580186</v>
      </c>
      <c r="P53" s="40"/>
    </row>
    <row r="54" spans="1:16" ht="24.75" customHeight="1">
      <c r="A54" s="73" t="s">
        <v>154</v>
      </c>
      <c r="B54" s="74">
        <f t="shared" si="6"/>
        <v>5.300000000000013</v>
      </c>
      <c r="C54" s="75">
        <v>2.39</v>
      </c>
      <c r="D54" s="76">
        <f t="shared" si="0"/>
        <v>19330</v>
      </c>
      <c r="E54" s="172">
        <v>730</v>
      </c>
      <c r="F54" s="76">
        <v>20060</v>
      </c>
      <c r="G54" s="73" t="s">
        <v>216</v>
      </c>
      <c r="H54" s="74">
        <f t="shared" si="7"/>
        <v>5.300000000000013</v>
      </c>
      <c r="I54" s="75">
        <v>1.95</v>
      </c>
      <c r="J54" s="76">
        <f t="shared" si="5"/>
        <v>15880</v>
      </c>
      <c r="K54" s="172">
        <v>730</v>
      </c>
      <c r="L54" s="76">
        <v>16610</v>
      </c>
      <c r="M54" s="194">
        <f t="shared" si="1"/>
        <v>2523.270440251566</v>
      </c>
      <c r="N54" s="189">
        <f t="shared" si="4"/>
        <v>2611.63522012578</v>
      </c>
      <c r="P54" s="40"/>
    </row>
    <row r="55" spans="1:16" ht="24.75" customHeight="1">
      <c r="A55" s="73" t="s">
        <v>155</v>
      </c>
      <c r="B55" s="74">
        <f t="shared" si="6"/>
        <v>5.2000000000000135</v>
      </c>
      <c r="C55" s="75">
        <v>2.34</v>
      </c>
      <c r="D55" s="76">
        <f t="shared" si="0"/>
        <v>19410</v>
      </c>
      <c r="E55" s="172">
        <v>730</v>
      </c>
      <c r="F55" s="76">
        <v>20140</v>
      </c>
      <c r="G55" s="73" t="s">
        <v>217</v>
      </c>
      <c r="H55" s="74">
        <f t="shared" si="7"/>
        <v>5.2000000000000135</v>
      </c>
      <c r="I55" s="75">
        <v>1.91</v>
      </c>
      <c r="J55" s="76">
        <f t="shared" si="5"/>
        <v>15760</v>
      </c>
      <c r="K55" s="172">
        <v>730</v>
      </c>
      <c r="L55" s="76">
        <v>16490</v>
      </c>
      <c r="M55" s="194">
        <f t="shared" si="1"/>
        <v>2582.0512820512754</v>
      </c>
      <c r="N55" s="189">
        <f t="shared" si="4"/>
        <v>2642.6282051281983</v>
      </c>
      <c r="P55" s="40"/>
    </row>
    <row r="56" spans="1:16" ht="24.75" customHeight="1">
      <c r="A56" s="69" t="s">
        <v>122</v>
      </c>
      <c r="B56" s="70">
        <f t="shared" si="6"/>
        <v>5.100000000000014</v>
      </c>
      <c r="C56" s="71">
        <v>2.3</v>
      </c>
      <c r="D56" s="72">
        <f t="shared" si="0"/>
        <v>19400</v>
      </c>
      <c r="E56" s="173">
        <v>730</v>
      </c>
      <c r="F56" s="72">
        <v>20130</v>
      </c>
      <c r="G56" s="69" t="s">
        <v>110</v>
      </c>
      <c r="H56" s="70">
        <f t="shared" si="7"/>
        <v>5.100000000000014</v>
      </c>
      <c r="I56" s="71">
        <v>1.88</v>
      </c>
      <c r="J56" s="72">
        <f t="shared" si="5"/>
        <v>15730</v>
      </c>
      <c r="K56" s="173">
        <v>730</v>
      </c>
      <c r="L56" s="72">
        <v>16460</v>
      </c>
      <c r="M56" s="194">
        <f t="shared" si="1"/>
        <v>2631.3725490196007</v>
      </c>
      <c r="N56" s="189">
        <f t="shared" si="4"/>
        <v>2689.5424836601237</v>
      </c>
      <c r="P56" s="40"/>
    </row>
    <row r="57" spans="1:16" ht="24.75" customHeight="1">
      <c r="A57" s="73" t="s">
        <v>156</v>
      </c>
      <c r="B57" s="74">
        <f t="shared" si="6"/>
        <v>5.000000000000014</v>
      </c>
      <c r="C57" s="75">
        <v>2.25</v>
      </c>
      <c r="D57" s="76">
        <f t="shared" si="0"/>
        <v>19340</v>
      </c>
      <c r="E57" s="172">
        <v>730</v>
      </c>
      <c r="F57" s="76">
        <v>20070</v>
      </c>
      <c r="G57" s="73" t="s">
        <v>218</v>
      </c>
      <c r="H57" s="74">
        <f t="shared" si="7"/>
        <v>5.000000000000014</v>
      </c>
      <c r="I57" s="75">
        <v>1.84</v>
      </c>
      <c r="J57" s="76">
        <f t="shared" si="5"/>
        <v>15580</v>
      </c>
      <c r="K57" s="172">
        <v>730</v>
      </c>
      <c r="L57" s="76">
        <v>16310</v>
      </c>
      <c r="M57" s="194">
        <f t="shared" si="1"/>
        <v>2675.9999999999923</v>
      </c>
      <c r="N57" s="189">
        <f t="shared" si="4"/>
        <v>2718.3333333333258</v>
      </c>
      <c r="P57" s="40"/>
    </row>
    <row r="58" spans="1:16" ht="24.75" customHeight="1">
      <c r="A58" s="73" t="s">
        <v>157</v>
      </c>
      <c r="B58" s="74">
        <f t="shared" si="6"/>
        <v>4.900000000000015</v>
      </c>
      <c r="C58" s="75">
        <v>2.21</v>
      </c>
      <c r="D58" s="76">
        <f t="shared" si="0"/>
        <v>18920</v>
      </c>
      <c r="E58" s="172">
        <v>730</v>
      </c>
      <c r="F58" s="76">
        <v>19650</v>
      </c>
      <c r="G58" s="73" t="s">
        <v>219</v>
      </c>
      <c r="H58" s="74">
        <f t="shared" si="7"/>
        <v>4.900000000000015</v>
      </c>
      <c r="I58" s="75">
        <v>1.8</v>
      </c>
      <c r="J58" s="76">
        <f t="shared" si="5"/>
        <v>15290</v>
      </c>
      <c r="K58" s="172">
        <v>730</v>
      </c>
      <c r="L58" s="76">
        <v>16020</v>
      </c>
      <c r="M58" s="194">
        <f t="shared" si="1"/>
        <v>2673.469387755094</v>
      </c>
      <c r="N58" s="189">
        <f t="shared" si="4"/>
        <v>2724.489795918359</v>
      </c>
      <c r="P58" s="40"/>
    </row>
    <row r="59" spans="1:16" ht="24.75" customHeight="1">
      <c r="A59" s="69" t="s">
        <v>121</v>
      </c>
      <c r="B59" s="70">
        <f t="shared" si="6"/>
        <v>4.800000000000015</v>
      </c>
      <c r="C59" s="71">
        <v>2.17</v>
      </c>
      <c r="D59" s="72">
        <f t="shared" si="0"/>
        <v>18530</v>
      </c>
      <c r="E59" s="173">
        <v>730</v>
      </c>
      <c r="F59" s="72">
        <v>19260</v>
      </c>
      <c r="G59" s="69" t="s">
        <v>109</v>
      </c>
      <c r="H59" s="70">
        <f t="shared" si="7"/>
        <v>4.800000000000015</v>
      </c>
      <c r="I59" s="71">
        <v>1.77</v>
      </c>
      <c r="J59" s="72">
        <f t="shared" si="5"/>
        <v>14970</v>
      </c>
      <c r="K59" s="173">
        <v>730</v>
      </c>
      <c r="L59" s="72">
        <v>15700</v>
      </c>
      <c r="M59" s="194">
        <f t="shared" si="1"/>
        <v>2674.999999999992</v>
      </c>
      <c r="N59" s="189">
        <f t="shared" si="4"/>
        <v>2725.694444444436</v>
      </c>
      <c r="P59" s="40"/>
    </row>
    <row r="60" spans="1:16" ht="24.75" customHeight="1">
      <c r="A60" s="73" t="s">
        <v>158</v>
      </c>
      <c r="B60" s="74">
        <f t="shared" si="6"/>
        <v>4.700000000000015</v>
      </c>
      <c r="C60" s="75">
        <v>2.12</v>
      </c>
      <c r="D60" s="76">
        <f t="shared" si="0"/>
        <v>18110</v>
      </c>
      <c r="E60" s="172">
        <v>730</v>
      </c>
      <c r="F60" s="76">
        <v>18840</v>
      </c>
      <c r="G60" s="73" t="s">
        <v>220</v>
      </c>
      <c r="H60" s="74">
        <f t="shared" si="7"/>
        <v>4.700000000000015</v>
      </c>
      <c r="I60" s="75">
        <v>1.73</v>
      </c>
      <c r="J60" s="76">
        <f t="shared" si="5"/>
        <v>14630</v>
      </c>
      <c r="K60" s="172">
        <v>730</v>
      </c>
      <c r="L60" s="76">
        <v>15360</v>
      </c>
      <c r="M60" s="194">
        <f t="shared" si="1"/>
        <v>2672.340425531906</v>
      </c>
      <c r="N60" s="189">
        <f t="shared" si="4"/>
        <v>2723.4042553191402</v>
      </c>
      <c r="P60" s="40"/>
    </row>
    <row r="61" spans="1:16" ht="24.75" customHeight="1">
      <c r="A61" s="73" t="s">
        <v>159</v>
      </c>
      <c r="B61" s="74">
        <f t="shared" si="6"/>
        <v>4.600000000000016</v>
      </c>
      <c r="C61" s="75">
        <v>2.07</v>
      </c>
      <c r="D61" s="76">
        <f t="shared" si="0"/>
        <v>17780</v>
      </c>
      <c r="E61" s="172">
        <v>730</v>
      </c>
      <c r="F61" s="76">
        <v>18510</v>
      </c>
      <c r="G61" s="73" t="s">
        <v>221</v>
      </c>
      <c r="H61" s="74">
        <f t="shared" si="7"/>
        <v>4.600000000000016</v>
      </c>
      <c r="I61" s="75">
        <v>1.69</v>
      </c>
      <c r="J61" s="76">
        <f t="shared" si="5"/>
        <v>14350</v>
      </c>
      <c r="K61" s="172">
        <v>730</v>
      </c>
      <c r="L61" s="76">
        <v>15080</v>
      </c>
      <c r="M61" s="194">
        <f t="shared" si="1"/>
        <v>2682.608695652165</v>
      </c>
      <c r="N61" s="189">
        <f t="shared" si="4"/>
        <v>2731.8840579710054</v>
      </c>
      <c r="P61" s="40"/>
    </row>
    <row r="62" spans="1:16" ht="24.75" customHeight="1">
      <c r="A62" s="69" t="s">
        <v>160</v>
      </c>
      <c r="B62" s="70">
        <f t="shared" si="6"/>
        <v>4.500000000000016</v>
      </c>
      <c r="C62" s="71">
        <v>2.03</v>
      </c>
      <c r="D62" s="72">
        <f t="shared" si="0"/>
        <v>17290</v>
      </c>
      <c r="E62" s="173">
        <v>730</v>
      </c>
      <c r="F62" s="72">
        <v>18020</v>
      </c>
      <c r="G62" s="69" t="s">
        <v>222</v>
      </c>
      <c r="H62" s="70">
        <f t="shared" si="7"/>
        <v>4.500000000000016</v>
      </c>
      <c r="I62" s="71">
        <v>1.66</v>
      </c>
      <c r="J62" s="72">
        <f t="shared" si="5"/>
        <v>14000</v>
      </c>
      <c r="K62" s="173">
        <v>730</v>
      </c>
      <c r="L62" s="72">
        <v>14730</v>
      </c>
      <c r="M62" s="194">
        <f t="shared" si="1"/>
        <v>2669.62962962962</v>
      </c>
      <c r="N62" s="189">
        <f t="shared" si="4"/>
        <v>2727.7777777777683</v>
      </c>
      <c r="P62" s="40"/>
    </row>
    <row r="63" spans="1:16" ht="24.75" customHeight="1">
      <c r="A63" s="80" t="s">
        <v>161</v>
      </c>
      <c r="B63" s="74">
        <f t="shared" si="6"/>
        <v>4.400000000000016</v>
      </c>
      <c r="C63" s="75">
        <v>1.98</v>
      </c>
      <c r="D63" s="76">
        <f t="shared" si="0"/>
        <v>16950</v>
      </c>
      <c r="E63" s="172">
        <v>730</v>
      </c>
      <c r="F63" s="76">
        <v>17680</v>
      </c>
      <c r="G63" s="80" t="s">
        <v>223</v>
      </c>
      <c r="H63" s="74">
        <f t="shared" si="7"/>
        <v>4.400000000000016</v>
      </c>
      <c r="I63" s="75">
        <v>1.62</v>
      </c>
      <c r="J63" s="76">
        <f t="shared" si="5"/>
        <v>13690</v>
      </c>
      <c r="K63" s="172">
        <v>730</v>
      </c>
      <c r="L63" s="76">
        <v>14420</v>
      </c>
      <c r="M63" s="194">
        <f t="shared" si="1"/>
        <v>2678.787878787869</v>
      </c>
      <c r="N63" s="189">
        <f t="shared" si="4"/>
        <v>2731.060606060596</v>
      </c>
      <c r="P63" s="40"/>
    </row>
    <row r="64" spans="1:16" ht="24.75" customHeight="1">
      <c r="A64" s="77" t="s">
        <v>162</v>
      </c>
      <c r="B64" s="74">
        <f t="shared" si="6"/>
        <v>4.300000000000017</v>
      </c>
      <c r="C64" s="75">
        <v>1.94</v>
      </c>
      <c r="D64" s="76">
        <f t="shared" si="0"/>
        <v>16630</v>
      </c>
      <c r="E64" s="172">
        <v>730</v>
      </c>
      <c r="F64" s="76">
        <v>17360</v>
      </c>
      <c r="G64" s="77" t="s">
        <v>224</v>
      </c>
      <c r="H64" s="74">
        <f t="shared" si="7"/>
        <v>4.300000000000017</v>
      </c>
      <c r="I64" s="75">
        <v>1.58</v>
      </c>
      <c r="J64" s="76">
        <f t="shared" si="5"/>
        <v>13390</v>
      </c>
      <c r="K64" s="172">
        <v>730</v>
      </c>
      <c r="L64" s="76">
        <v>14120</v>
      </c>
      <c r="M64" s="194">
        <f t="shared" si="1"/>
        <v>2691.472868217044</v>
      </c>
      <c r="N64" s="189">
        <f t="shared" si="4"/>
        <v>2736.434108527121</v>
      </c>
      <c r="P64" s="40"/>
    </row>
    <row r="65" spans="1:16" ht="24.75" customHeight="1">
      <c r="A65" s="78" t="s">
        <v>120</v>
      </c>
      <c r="B65" s="70">
        <f t="shared" si="6"/>
        <v>4.200000000000017</v>
      </c>
      <c r="C65" s="71">
        <v>1.89</v>
      </c>
      <c r="D65" s="72">
        <f t="shared" si="0"/>
        <v>14950</v>
      </c>
      <c r="E65" s="173">
        <v>730</v>
      </c>
      <c r="F65" s="72">
        <v>15680</v>
      </c>
      <c r="G65" s="78" t="s">
        <v>108</v>
      </c>
      <c r="H65" s="70">
        <f t="shared" si="7"/>
        <v>4.200000000000017</v>
      </c>
      <c r="I65" s="71">
        <v>1.54</v>
      </c>
      <c r="J65" s="72">
        <f t="shared" si="5"/>
        <v>12060</v>
      </c>
      <c r="K65" s="173">
        <v>730</v>
      </c>
      <c r="L65" s="72">
        <v>12790</v>
      </c>
      <c r="M65" s="194">
        <f t="shared" si="1"/>
        <v>2488.8888888888787</v>
      </c>
      <c r="N65" s="189">
        <f t="shared" si="4"/>
        <v>2537.6984126984025</v>
      </c>
      <c r="P65" s="40"/>
    </row>
    <row r="66" spans="1:16" ht="24.75" customHeight="1">
      <c r="A66" s="79" t="s">
        <v>163</v>
      </c>
      <c r="B66" s="74">
        <f t="shared" si="6"/>
        <v>4.100000000000017</v>
      </c>
      <c r="C66" s="75">
        <v>1.85</v>
      </c>
      <c r="D66" s="76">
        <f t="shared" si="0"/>
        <v>14620</v>
      </c>
      <c r="E66" s="172">
        <v>730</v>
      </c>
      <c r="F66" s="76">
        <v>15350</v>
      </c>
      <c r="G66" s="79" t="s">
        <v>225</v>
      </c>
      <c r="H66" s="74">
        <f t="shared" si="7"/>
        <v>4.100000000000017</v>
      </c>
      <c r="I66" s="75">
        <v>1.51</v>
      </c>
      <c r="J66" s="76">
        <f t="shared" si="5"/>
        <v>11780</v>
      </c>
      <c r="K66" s="172">
        <v>730</v>
      </c>
      <c r="L66" s="76">
        <v>12510</v>
      </c>
      <c r="M66" s="194">
        <f t="shared" si="1"/>
        <v>2495.934959349583</v>
      </c>
      <c r="N66" s="189">
        <f t="shared" si="4"/>
        <v>2542.6829268292577</v>
      </c>
      <c r="P66" s="40"/>
    </row>
    <row r="67" spans="1:16" ht="24.75" customHeight="1">
      <c r="A67" s="79" t="s">
        <v>164</v>
      </c>
      <c r="B67" s="74">
        <f t="shared" si="6"/>
        <v>4.000000000000018</v>
      </c>
      <c r="C67" s="75">
        <v>1.8</v>
      </c>
      <c r="D67" s="76">
        <f t="shared" si="0"/>
        <v>14290</v>
      </c>
      <c r="E67" s="172">
        <v>730</v>
      </c>
      <c r="F67" s="76">
        <v>15020</v>
      </c>
      <c r="G67" s="79" t="s">
        <v>226</v>
      </c>
      <c r="H67" s="74">
        <f t="shared" si="7"/>
        <v>4.000000000000018</v>
      </c>
      <c r="I67" s="75">
        <v>1.47</v>
      </c>
      <c r="J67" s="76">
        <f t="shared" si="5"/>
        <v>11490</v>
      </c>
      <c r="K67" s="172">
        <v>730</v>
      </c>
      <c r="L67" s="76">
        <v>12220</v>
      </c>
      <c r="M67" s="194">
        <f t="shared" si="1"/>
        <v>2503.333333333322</v>
      </c>
      <c r="N67" s="189">
        <f t="shared" si="4"/>
        <v>2545.833333333322</v>
      </c>
      <c r="P67" s="40"/>
    </row>
    <row r="68" spans="1:16" ht="24.75" customHeight="1">
      <c r="A68" s="73" t="s">
        <v>165</v>
      </c>
      <c r="B68" s="74">
        <f t="shared" si="6"/>
        <v>3.9000000000000177</v>
      </c>
      <c r="C68" s="75">
        <v>1.76</v>
      </c>
      <c r="D68" s="76">
        <f t="shared" si="0"/>
        <v>13960</v>
      </c>
      <c r="E68" s="172">
        <v>730</v>
      </c>
      <c r="F68" s="76">
        <v>14690</v>
      </c>
      <c r="G68" s="73" t="s">
        <v>227</v>
      </c>
      <c r="H68" s="74">
        <f t="shared" si="7"/>
        <v>3.9000000000000177</v>
      </c>
      <c r="I68" s="75">
        <v>1.44</v>
      </c>
      <c r="J68" s="76">
        <f t="shared" si="5"/>
        <v>11250</v>
      </c>
      <c r="K68" s="172">
        <v>730</v>
      </c>
      <c r="L68" s="76">
        <v>11980</v>
      </c>
      <c r="M68" s="194">
        <f t="shared" si="1"/>
        <v>2511.1111111111</v>
      </c>
      <c r="N68" s="189">
        <f t="shared" si="4"/>
        <v>2559.829059829048</v>
      </c>
      <c r="P68" s="40"/>
    </row>
    <row r="69" spans="1:16" ht="24.75" customHeight="1">
      <c r="A69" s="77" t="s">
        <v>166</v>
      </c>
      <c r="B69" s="74">
        <f t="shared" si="6"/>
        <v>3.8000000000000176</v>
      </c>
      <c r="C69" s="75">
        <v>1.71</v>
      </c>
      <c r="D69" s="76">
        <f t="shared" si="0"/>
        <v>13800</v>
      </c>
      <c r="E69" s="172">
        <v>730</v>
      </c>
      <c r="F69" s="76">
        <v>14530</v>
      </c>
      <c r="G69" s="77" t="s">
        <v>228</v>
      </c>
      <c r="H69" s="74">
        <f t="shared" si="7"/>
        <v>3.8000000000000176</v>
      </c>
      <c r="I69" s="75">
        <v>1.4</v>
      </c>
      <c r="J69" s="76">
        <f t="shared" si="5"/>
        <v>11190</v>
      </c>
      <c r="K69" s="172">
        <v>730</v>
      </c>
      <c r="L69" s="76">
        <v>11920</v>
      </c>
      <c r="M69" s="194">
        <f t="shared" si="1"/>
        <v>2549.122807017532</v>
      </c>
      <c r="N69" s="189">
        <f t="shared" si="4"/>
        <v>2614.0350877192864</v>
      </c>
      <c r="P69" s="40"/>
    </row>
    <row r="70" spans="1:16" ht="24.75" customHeight="1">
      <c r="A70" s="73" t="s">
        <v>167</v>
      </c>
      <c r="B70" s="74">
        <f t="shared" si="6"/>
        <v>3.7000000000000175</v>
      </c>
      <c r="C70" s="75">
        <v>1.67</v>
      </c>
      <c r="D70" s="76">
        <f t="shared" si="0"/>
        <v>13680</v>
      </c>
      <c r="E70" s="172">
        <v>730</v>
      </c>
      <c r="F70" s="76">
        <v>14410</v>
      </c>
      <c r="G70" s="73" t="s">
        <v>229</v>
      </c>
      <c r="H70" s="74">
        <f t="shared" si="7"/>
        <v>3.7000000000000175</v>
      </c>
      <c r="I70" s="75">
        <v>1.36</v>
      </c>
      <c r="J70" s="76">
        <f t="shared" si="5"/>
        <v>11130</v>
      </c>
      <c r="K70" s="172">
        <v>730</v>
      </c>
      <c r="L70" s="76">
        <v>11860</v>
      </c>
      <c r="M70" s="194">
        <f t="shared" si="1"/>
        <v>2596.396396396384</v>
      </c>
      <c r="N70" s="189">
        <f t="shared" si="4"/>
        <v>2671.1711711711587</v>
      </c>
      <c r="P70" s="40"/>
    </row>
    <row r="71" spans="1:16" ht="24.75" customHeight="1">
      <c r="A71" s="69" t="s">
        <v>119</v>
      </c>
      <c r="B71" s="70">
        <f t="shared" si="6"/>
        <v>3.6000000000000174</v>
      </c>
      <c r="C71" s="71">
        <v>1.62</v>
      </c>
      <c r="D71" s="72">
        <f t="shared" si="0"/>
        <v>13280</v>
      </c>
      <c r="E71" s="173">
        <v>730</v>
      </c>
      <c r="F71" s="72">
        <v>14010</v>
      </c>
      <c r="G71" s="69" t="s">
        <v>107</v>
      </c>
      <c r="H71" s="70">
        <f t="shared" si="7"/>
        <v>3.6000000000000174</v>
      </c>
      <c r="I71" s="71">
        <v>1.325</v>
      </c>
      <c r="J71" s="72">
        <f t="shared" si="5"/>
        <v>11320</v>
      </c>
      <c r="K71" s="173">
        <v>730</v>
      </c>
      <c r="L71" s="72">
        <v>12050</v>
      </c>
      <c r="M71" s="194">
        <f t="shared" si="1"/>
        <v>2594.444444444432</v>
      </c>
      <c r="N71" s="189">
        <f t="shared" si="4"/>
        <v>2789.3518518518385</v>
      </c>
      <c r="P71" s="40"/>
    </row>
    <row r="72" spans="1:16" ht="24.75" customHeight="1">
      <c r="A72" s="73" t="s">
        <v>168</v>
      </c>
      <c r="B72" s="74">
        <f t="shared" si="6"/>
        <v>3.5000000000000173</v>
      </c>
      <c r="C72" s="75">
        <v>1.58</v>
      </c>
      <c r="D72" s="76">
        <f t="shared" si="0"/>
        <v>12960</v>
      </c>
      <c r="E72" s="172">
        <v>730</v>
      </c>
      <c r="F72" s="76">
        <v>13690</v>
      </c>
      <c r="G72" s="73" t="s">
        <v>230</v>
      </c>
      <c r="H72" s="74">
        <f t="shared" si="7"/>
        <v>3.5000000000000173</v>
      </c>
      <c r="I72" s="75">
        <v>1.29</v>
      </c>
      <c r="J72" s="76">
        <f t="shared" si="5"/>
        <v>11040</v>
      </c>
      <c r="K72" s="172">
        <v>730</v>
      </c>
      <c r="L72" s="76">
        <v>11770</v>
      </c>
      <c r="M72" s="194">
        <f t="shared" si="1"/>
        <v>2607.619047619035</v>
      </c>
      <c r="N72" s="189">
        <f t="shared" si="4"/>
        <v>2802.3809523809387</v>
      </c>
      <c r="P72" s="40"/>
    </row>
    <row r="73" spans="1:16" ht="24.75" customHeight="1">
      <c r="A73" s="73" t="s">
        <v>169</v>
      </c>
      <c r="B73" s="74">
        <f t="shared" si="6"/>
        <v>3.4000000000000172</v>
      </c>
      <c r="C73" s="75">
        <v>1.53</v>
      </c>
      <c r="D73" s="76">
        <f t="shared" si="0"/>
        <v>12640</v>
      </c>
      <c r="E73" s="172">
        <v>730</v>
      </c>
      <c r="F73" s="76">
        <v>13370</v>
      </c>
      <c r="G73" s="73" t="s">
        <v>231</v>
      </c>
      <c r="H73" s="74">
        <f t="shared" si="7"/>
        <v>3.4000000000000172</v>
      </c>
      <c r="I73" s="75">
        <v>1.25</v>
      </c>
      <c r="J73" s="76">
        <f t="shared" si="5"/>
        <v>10710</v>
      </c>
      <c r="K73" s="172">
        <v>730</v>
      </c>
      <c r="L73" s="76">
        <v>11440</v>
      </c>
      <c r="M73" s="194">
        <f t="shared" si="1"/>
        <v>2621.5686274509667</v>
      </c>
      <c r="N73" s="189">
        <f t="shared" si="4"/>
        <v>2803.921568627437</v>
      </c>
      <c r="P73" s="40"/>
    </row>
    <row r="74" spans="1:16" ht="24.75" customHeight="1">
      <c r="A74" s="73" t="s">
        <v>170</v>
      </c>
      <c r="B74" s="74">
        <f t="shared" si="6"/>
        <v>3.300000000000017</v>
      </c>
      <c r="C74" s="75">
        <v>1.49</v>
      </c>
      <c r="D74" s="76">
        <f t="shared" si="0"/>
        <v>12320</v>
      </c>
      <c r="E74" s="172">
        <v>730</v>
      </c>
      <c r="F74" s="76">
        <v>13050</v>
      </c>
      <c r="G74" s="73" t="s">
        <v>232</v>
      </c>
      <c r="H74" s="74">
        <f t="shared" si="7"/>
        <v>3.300000000000017</v>
      </c>
      <c r="I74" s="75">
        <v>1.21</v>
      </c>
      <c r="J74" s="76">
        <f t="shared" si="5"/>
        <v>10410</v>
      </c>
      <c r="K74" s="172">
        <v>730</v>
      </c>
      <c r="L74" s="76">
        <v>11140</v>
      </c>
      <c r="M74" s="194">
        <f t="shared" si="1"/>
        <v>2636.3636363636224</v>
      </c>
      <c r="N74" s="189">
        <f t="shared" si="4"/>
        <v>2813.1313131312986</v>
      </c>
      <c r="P74" s="40"/>
    </row>
    <row r="75" spans="1:16" ht="24.75" customHeight="1">
      <c r="A75" s="73" t="s">
        <v>171</v>
      </c>
      <c r="B75" s="74">
        <f t="shared" si="6"/>
        <v>3.200000000000017</v>
      </c>
      <c r="C75" s="75">
        <v>1.44</v>
      </c>
      <c r="D75" s="76">
        <f t="shared" si="0"/>
        <v>11990</v>
      </c>
      <c r="E75" s="172">
        <v>730</v>
      </c>
      <c r="F75" s="76">
        <v>12720</v>
      </c>
      <c r="G75" s="73" t="s">
        <v>233</v>
      </c>
      <c r="H75" s="74">
        <f t="shared" si="7"/>
        <v>3.200000000000017</v>
      </c>
      <c r="I75" s="75">
        <v>1.18</v>
      </c>
      <c r="J75" s="76">
        <f t="shared" si="5"/>
        <v>10090</v>
      </c>
      <c r="K75" s="172">
        <v>730</v>
      </c>
      <c r="L75" s="76">
        <v>10820</v>
      </c>
      <c r="M75" s="194">
        <f t="shared" si="1"/>
        <v>2649.999999999986</v>
      </c>
      <c r="N75" s="189">
        <f t="shared" si="4"/>
        <v>2817.7083333333185</v>
      </c>
      <c r="P75" s="40"/>
    </row>
    <row r="76" spans="1:16" ht="24.75" customHeight="1">
      <c r="A76" s="73" t="s">
        <v>172</v>
      </c>
      <c r="B76" s="74">
        <f t="shared" si="6"/>
        <v>3.100000000000017</v>
      </c>
      <c r="C76" s="75">
        <v>1.4</v>
      </c>
      <c r="D76" s="76">
        <f t="shared" si="0"/>
        <v>11650</v>
      </c>
      <c r="E76" s="172">
        <v>730</v>
      </c>
      <c r="F76" s="76">
        <v>12380</v>
      </c>
      <c r="G76" s="73" t="s">
        <v>234</v>
      </c>
      <c r="H76" s="74">
        <f t="shared" si="7"/>
        <v>3.100000000000017</v>
      </c>
      <c r="I76" s="75">
        <v>1.14</v>
      </c>
      <c r="J76" s="76">
        <f t="shared" si="5"/>
        <v>9790</v>
      </c>
      <c r="K76" s="172">
        <v>730</v>
      </c>
      <c r="L76" s="76">
        <v>10520</v>
      </c>
      <c r="M76" s="194">
        <f t="shared" si="1"/>
        <v>2662.365591397835</v>
      </c>
      <c r="N76" s="189">
        <f t="shared" si="4"/>
        <v>2827.9569892472964</v>
      </c>
      <c r="P76" s="40"/>
    </row>
    <row r="77" spans="1:16" ht="24.75" customHeight="1">
      <c r="A77" s="69" t="s">
        <v>118</v>
      </c>
      <c r="B77" s="70">
        <f t="shared" si="6"/>
        <v>3.000000000000017</v>
      </c>
      <c r="C77" s="71">
        <v>1.35</v>
      </c>
      <c r="D77" s="72">
        <f t="shared" si="0"/>
        <v>10220</v>
      </c>
      <c r="E77" s="173">
        <v>730</v>
      </c>
      <c r="F77" s="72">
        <v>10950</v>
      </c>
      <c r="G77" s="69" t="s">
        <v>106</v>
      </c>
      <c r="H77" s="70">
        <f t="shared" si="7"/>
        <v>3.000000000000017</v>
      </c>
      <c r="I77" s="71">
        <v>1.1</v>
      </c>
      <c r="J77" s="72">
        <f t="shared" si="5"/>
        <v>9070</v>
      </c>
      <c r="K77" s="173">
        <v>730</v>
      </c>
      <c r="L77" s="72">
        <v>9800</v>
      </c>
      <c r="M77" s="194">
        <f t="shared" si="1"/>
        <v>2433.33333333332</v>
      </c>
      <c r="N77" s="189">
        <f t="shared" si="4"/>
        <v>2722.222222222207</v>
      </c>
      <c r="P77" s="40"/>
    </row>
    <row r="78" spans="1:16" ht="24.75" customHeight="1">
      <c r="A78" s="73" t="s">
        <v>173</v>
      </c>
      <c r="B78" s="74">
        <f t="shared" si="6"/>
        <v>2.900000000000017</v>
      </c>
      <c r="C78" s="75">
        <v>1.31</v>
      </c>
      <c r="D78" s="76">
        <f t="shared" si="0"/>
        <v>9890</v>
      </c>
      <c r="E78" s="172">
        <v>730</v>
      </c>
      <c r="F78" s="76">
        <v>10620</v>
      </c>
      <c r="G78" s="73" t="s">
        <v>235</v>
      </c>
      <c r="H78" s="74">
        <f t="shared" si="7"/>
        <v>2.900000000000017</v>
      </c>
      <c r="I78" s="75">
        <v>1.07</v>
      </c>
      <c r="J78" s="76">
        <f t="shared" si="5"/>
        <v>8770</v>
      </c>
      <c r="K78" s="172">
        <v>730</v>
      </c>
      <c r="L78" s="76">
        <v>9500</v>
      </c>
      <c r="M78" s="194">
        <f t="shared" si="1"/>
        <v>2441.3793103448133</v>
      </c>
      <c r="N78" s="189">
        <f t="shared" si="4"/>
        <v>2729.8850574712487</v>
      </c>
      <c r="P78" s="40"/>
    </row>
    <row r="79" spans="1:16" ht="24.75" customHeight="1">
      <c r="A79" s="73" t="s">
        <v>174</v>
      </c>
      <c r="B79" s="74">
        <f t="shared" si="6"/>
        <v>2.8000000000000167</v>
      </c>
      <c r="C79" s="75">
        <v>1.26</v>
      </c>
      <c r="D79" s="76">
        <f aca="true" t="shared" si="8" ref="D79:D90">F79-E79</f>
        <v>9560</v>
      </c>
      <c r="E79" s="172">
        <v>730</v>
      </c>
      <c r="F79" s="76">
        <v>10290</v>
      </c>
      <c r="G79" s="73" t="s">
        <v>236</v>
      </c>
      <c r="H79" s="74">
        <f t="shared" si="7"/>
        <v>2.8000000000000167</v>
      </c>
      <c r="I79" s="75">
        <v>1.03</v>
      </c>
      <c r="J79" s="76">
        <f t="shared" si="5"/>
        <v>8420</v>
      </c>
      <c r="K79" s="172">
        <v>730</v>
      </c>
      <c r="L79" s="76">
        <v>9150</v>
      </c>
      <c r="M79" s="194">
        <f t="shared" si="1"/>
        <v>2449.9999999999854</v>
      </c>
      <c r="N79" s="189">
        <f t="shared" si="4"/>
        <v>2723.2142857142694</v>
      </c>
      <c r="P79" s="40"/>
    </row>
    <row r="80" spans="1:16" ht="24.75" customHeight="1">
      <c r="A80" s="69" t="s">
        <v>117</v>
      </c>
      <c r="B80" s="70">
        <f t="shared" si="6"/>
        <v>2.7000000000000166</v>
      </c>
      <c r="C80" s="71">
        <v>1.22</v>
      </c>
      <c r="D80" s="72">
        <f t="shared" si="8"/>
        <v>8910</v>
      </c>
      <c r="E80" s="173">
        <v>730</v>
      </c>
      <c r="F80" s="72">
        <v>9640</v>
      </c>
      <c r="G80" s="69" t="s">
        <v>105</v>
      </c>
      <c r="H80" s="70">
        <f t="shared" si="7"/>
        <v>2.7000000000000166</v>
      </c>
      <c r="I80" s="71">
        <v>0.99</v>
      </c>
      <c r="J80" s="72">
        <f t="shared" si="5"/>
        <v>8160</v>
      </c>
      <c r="K80" s="173">
        <v>730</v>
      </c>
      <c r="L80" s="72">
        <v>8890</v>
      </c>
      <c r="M80" s="194">
        <f t="shared" si="1"/>
        <v>2380.2469135802326</v>
      </c>
      <c r="N80" s="189">
        <f t="shared" si="4"/>
        <v>2743.8271604938104</v>
      </c>
      <c r="P80" s="40"/>
    </row>
    <row r="81" spans="1:16" ht="24.75" customHeight="1">
      <c r="A81" s="73" t="s">
        <v>175</v>
      </c>
      <c r="B81" s="74">
        <f t="shared" si="6"/>
        <v>2.6000000000000165</v>
      </c>
      <c r="C81" s="75">
        <v>1.17</v>
      </c>
      <c r="D81" s="76">
        <f t="shared" si="8"/>
        <v>8710</v>
      </c>
      <c r="E81" s="172">
        <v>730</v>
      </c>
      <c r="F81" s="76">
        <v>9440</v>
      </c>
      <c r="G81" s="73" t="s">
        <v>237</v>
      </c>
      <c r="H81" s="74">
        <f t="shared" si="7"/>
        <v>2.6000000000000165</v>
      </c>
      <c r="I81" s="75">
        <v>0.96</v>
      </c>
      <c r="J81" s="76">
        <f t="shared" si="5"/>
        <v>7860</v>
      </c>
      <c r="K81" s="172">
        <v>730</v>
      </c>
      <c r="L81" s="76">
        <v>8590</v>
      </c>
      <c r="M81" s="194">
        <f aca="true" t="shared" si="9" ref="M81:M90">F81/(B81*1.5)</f>
        <v>2420.5128205128053</v>
      </c>
      <c r="N81" s="189">
        <f t="shared" si="4"/>
        <v>2753.2051282051107</v>
      </c>
      <c r="P81" s="40"/>
    </row>
    <row r="82" spans="1:16" ht="24.75" customHeight="1">
      <c r="A82" s="73" t="s">
        <v>176</v>
      </c>
      <c r="B82" s="74">
        <f aca="true" t="shared" si="10" ref="B82:B90">B81-0.1</f>
        <v>2.5000000000000164</v>
      </c>
      <c r="C82" s="75">
        <v>1.13</v>
      </c>
      <c r="D82" s="76">
        <f t="shared" si="8"/>
        <v>8600</v>
      </c>
      <c r="E82" s="172">
        <v>730</v>
      </c>
      <c r="F82" s="76">
        <v>9330</v>
      </c>
      <c r="G82" s="73" t="s">
        <v>238</v>
      </c>
      <c r="H82" s="74">
        <f aca="true" t="shared" si="11" ref="H82:H90">H81-0.1</f>
        <v>2.5000000000000164</v>
      </c>
      <c r="I82" s="75">
        <v>0.92</v>
      </c>
      <c r="J82" s="76">
        <f t="shared" si="5"/>
        <v>7600</v>
      </c>
      <c r="K82" s="172">
        <v>730</v>
      </c>
      <c r="L82" s="76">
        <v>8330</v>
      </c>
      <c r="M82" s="194">
        <f t="shared" si="9"/>
        <v>2487.9999999999836</v>
      </c>
      <c r="N82" s="189">
        <f aca="true" t="shared" si="12" ref="N82:N90">L82/(H82*1.2)</f>
        <v>2776.666666666649</v>
      </c>
      <c r="P82" s="40"/>
    </row>
    <row r="83" spans="1:16" ht="24.75" customHeight="1">
      <c r="A83" s="69" t="s">
        <v>116</v>
      </c>
      <c r="B83" s="70">
        <f t="shared" si="10"/>
        <v>2.4000000000000163</v>
      </c>
      <c r="C83" s="71">
        <v>1.08</v>
      </c>
      <c r="D83" s="72">
        <f t="shared" si="8"/>
        <v>8330</v>
      </c>
      <c r="E83" s="173">
        <v>730</v>
      </c>
      <c r="F83" s="72">
        <v>9060</v>
      </c>
      <c r="G83" s="69" t="s">
        <v>104</v>
      </c>
      <c r="H83" s="70">
        <f t="shared" si="11"/>
        <v>2.4000000000000163</v>
      </c>
      <c r="I83" s="71">
        <v>0.88</v>
      </c>
      <c r="J83" s="72">
        <f t="shared" si="5"/>
        <v>7540</v>
      </c>
      <c r="K83" s="173">
        <v>730</v>
      </c>
      <c r="L83" s="72">
        <v>8270</v>
      </c>
      <c r="M83" s="194">
        <f t="shared" si="9"/>
        <v>2516.6666666666497</v>
      </c>
      <c r="N83" s="189">
        <f t="shared" si="12"/>
        <v>2871.5277777777583</v>
      </c>
      <c r="P83" s="40"/>
    </row>
    <row r="84" spans="1:16" ht="24.75" customHeight="1">
      <c r="A84" s="73" t="s">
        <v>177</v>
      </c>
      <c r="B84" s="74">
        <f t="shared" si="10"/>
        <v>2.3000000000000163</v>
      </c>
      <c r="C84" s="75">
        <v>1.04</v>
      </c>
      <c r="D84" s="76">
        <f t="shared" si="8"/>
        <v>8070</v>
      </c>
      <c r="E84" s="172">
        <v>730</v>
      </c>
      <c r="F84" s="76">
        <v>8800</v>
      </c>
      <c r="G84" s="73" t="s">
        <v>239</v>
      </c>
      <c r="H84" s="74">
        <f t="shared" si="11"/>
        <v>2.3000000000000163</v>
      </c>
      <c r="I84" s="75">
        <v>0.85</v>
      </c>
      <c r="J84" s="76">
        <f t="shared" si="5"/>
        <v>7270</v>
      </c>
      <c r="K84" s="172">
        <v>730</v>
      </c>
      <c r="L84" s="76">
        <v>8000</v>
      </c>
      <c r="M84" s="194">
        <f t="shared" si="9"/>
        <v>2550.7246376811418</v>
      </c>
      <c r="N84" s="189">
        <f t="shared" si="12"/>
        <v>2898.550724637661</v>
      </c>
      <c r="P84" s="40"/>
    </row>
    <row r="85" spans="1:16" ht="24.75" customHeight="1">
      <c r="A85" s="73" t="s">
        <v>178</v>
      </c>
      <c r="B85" s="74">
        <f t="shared" si="10"/>
        <v>2.200000000000016</v>
      </c>
      <c r="C85" s="75">
        <v>0.99</v>
      </c>
      <c r="D85" s="76">
        <f t="shared" si="8"/>
        <v>7760</v>
      </c>
      <c r="E85" s="172">
        <v>730</v>
      </c>
      <c r="F85" s="76">
        <v>8490</v>
      </c>
      <c r="G85" s="73" t="s">
        <v>240</v>
      </c>
      <c r="H85" s="74">
        <f t="shared" si="11"/>
        <v>2.200000000000016</v>
      </c>
      <c r="I85" s="75">
        <v>0.81</v>
      </c>
      <c r="J85" s="76">
        <f t="shared" si="5"/>
        <v>6990</v>
      </c>
      <c r="K85" s="172">
        <v>730</v>
      </c>
      <c r="L85" s="76">
        <v>7720</v>
      </c>
      <c r="M85" s="194">
        <f t="shared" si="9"/>
        <v>2572.727272727254</v>
      </c>
      <c r="N85" s="189">
        <f t="shared" si="12"/>
        <v>2924.242424242403</v>
      </c>
      <c r="P85" s="40"/>
    </row>
    <row r="86" spans="1:16" ht="24.75" customHeight="1">
      <c r="A86" s="73" t="s">
        <v>179</v>
      </c>
      <c r="B86" s="74">
        <f t="shared" si="10"/>
        <v>2.100000000000016</v>
      </c>
      <c r="C86" s="75">
        <v>0.95</v>
      </c>
      <c r="D86" s="76">
        <f t="shared" si="8"/>
        <v>7400</v>
      </c>
      <c r="E86" s="172">
        <v>730</v>
      </c>
      <c r="F86" s="76">
        <v>8130</v>
      </c>
      <c r="G86" s="73" t="s">
        <v>241</v>
      </c>
      <c r="H86" s="74">
        <f t="shared" si="11"/>
        <v>2.100000000000016</v>
      </c>
      <c r="I86" s="75">
        <v>0.77</v>
      </c>
      <c r="J86" s="76">
        <f t="shared" si="5"/>
        <v>6690</v>
      </c>
      <c r="K86" s="172">
        <v>730</v>
      </c>
      <c r="L86" s="76">
        <v>7420</v>
      </c>
      <c r="M86" s="194">
        <f t="shared" si="9"/>
        <v>2580.952380952361</v>
      </c>
      <c r="N86" s="189">
        <f t="shared" si="12"/>
        <v>2944.444444444422</v>
      </c>
      <c r="P86" s="40"/>
    </row>
    <row r="87" spans="1:16" ht="24.75" customHeight="1">
      <c r="A87" s="73" t="s">
        <v>180</v>
      </c>
      <c r="B87" s="74">
        <f t="shared" si="10"/>
        <v>2.000000000000016</v>
      </c>
      <c r="C87" s="75">
        <v>0.9</v>
      </c>
      <c r="D87" s="76">
        <f t="shared" si="8"/>
        <v>7070</v>
      </c>
      <c r="E87" s="172">
        <v>730</v>
      </c>
      <c r="F87" s="76">
        <v>7800</v>
      </c>
      <c r="G87" s="73" t="s">
        <v>242</v>
      </c>
      <c r="H87" s="74">
        <f t="shared" si="11"/>
        <v>2.000000000000016</v>
      </c>
      <c r="I87" s="75">
        <v>0.74</v>
      </c>
      <c r="J87" s="76">
        <f t="shared" si="5"/>
        <v>6400</v>
      </c>
      <c r="K87" s="172">
        <v>730</v>
      </c>
      <c r="L87" s="76">
        <v>7130</v>
      </c>
      <c r="M87" s="194">
        <f t="shared" si="9"/>
        <v>2599.999999999979</v>
      </c>
      <c r="N87" s="189">
        <f t="shared" si="12"/>
        <v>2970.83333333331</v>
      </c>
      <c r="P87" s="40"/>
    </row>
    <row r="88" spans="1:16" ht="24.75" customHeight="1">
      <c r="A88" s="73" t="s">
        <v>181</v>
      </c>
      <c r="B88" s="74">
        <f t="shared" si="10"/>
        <v>1.900000000000016</v>
      </c>
      <c r="C88" s="75">
        <v>0.86</v>
      </c>
      <c r="D88" s="76">
        <f t="shared" si="8"/>
        <v>6720</v>
      </c>
      <c r="E88" s="172">
        <v>730</v>
      </c>
      <c r="F88" s="76">
        <v>7450</v>
      </c>
      <c r="G88" s="73" t="s">
        <v>243</v>
      </c>
      <c r="H88" s="74">
        <f t="shared" si="11"/>
        <v>1.900000000000016</v>
      </c>
      <c r="I88" s="75">
        <v>0.7</v>
      </c>
      <c r="J88" s="76">
        <f>L88-K88</f>
        <v>6030</v>
      </c>
      <c r="K88" s="172">
        <v>730</v>
      </c>
      <c r="L88" s="76">
        <v>6760</v>
      </c>
      <c r="M88" s="194">
        <f t="shared" si="9"/>
        <v>2614.0350877192764</v>
      </c>
      <c r="N88" s="189">
        <f t="shared" si="12"/>
        <v>2964.9122807017297</v>
      </c>
      <c r="P88" s="40"/>
    </row>
    <row r="89" spans="1:16" ht="24.75" customHeight="1">
      <c r="A89" s="73" t="s">
        <v>182</v>
      </c>
      <c r="B89" s="74">
        <f t="shared" si="10"/>
        <v>1.8000000000000158</v>
      </c>
      <c r="C89" s="75">
        <v>0.81</v>
      </c>
      <c r="D89" s="76">
        <f t="shared" si="8"/>
        <v>6390</v>
      </c>
      <c r="E89" s="172">
        <v>730</v>
      </c>
      <c r="F89" s="76">
        <v>7120</v>
      </c>
      <c r="G89" s="73" t="s">
        <v>244</v>
      </c>
      <c r="H89" s="74">
        <f t="shared" si="11"/>
        <v>1.8000000000000158</v>
      </c>
      <c r="I89" s="75">
        <v>0.66</v>
      </c>
      <c r="J89" s="76">
        <f>L89-K89</f>
        <v>5710</v>
      </c>
      <c r="K89" s="172">
        <v>730</v>
      </c>
      <c r="L89" s="76">
        <v>6440</v>
      </c>
      <c r="M89" s="194">
        <f t="shared" si="9"/>
        <v>2637.0370370370138</v>
      </c>
      <c r="N89" s="189">
        <f t="shared" si="12"/>
        <v>2981.4814814814554</v>
      </c>
      <c r="P89" s="40"/>
    </row>
    <row r="90" spans="1:16" ht="24.75" customHeight="1" thickBot="1">
      <c r="A90" s="81" t="s">
        <v>183</v>
      </c>
      <c r="B90" s="82">
        <f t="shared" si="10"/>
        <v>1.7000000000000157</v>
      </c>
      <c r="C90" s="83">
        <v>0.77</v>
      </c>
      <c r="D90" s="84">
        <f t="shared" si="8"/>
        <v>6090</v>
      </c>
      <c r="E90" s="195">
        <v>730</v>
      </c>
      <c r="F90" s="84">
        <v>6820</v>
      </c>
      <c r="G90" s="81" t="s">
        <v>245</v>
      </c>
      <c r="H90" s="82">
        <f t="shared" si="11"/>
        <v>1.7000000000000157</v>
      </c>
      <c r="I90" s="83">
        <v>0.63</v>
      </c>
      <c r="J90" s="84">
        <f>L90-K90</f>
        <v>5440</v>
      </c>
      <c r="K90" s="195">
        <v>730</v>
      </c>
      <c r="L90" s="84">
        <v>6170</v>
      </c>
      <c r="M90" s="194">
        <f t="shared" si="9"/>
        <v>2674.5098039215436</v>
      </c>
      <c r="N90" s="189">
        <f t="shared" si="12"/>
        <v>3024.509803921541</v>
      </c>
      <c r="P90" s="40"/>
    </row>
    <row r="91" ht="15">
      <c r="N91" s="37"/>
    </row>
  </sheetData>
  <sheetProtection/>
  <mergeCells count="7">
    <mergeCell ref="A13:F13"/>
    <mergeCell ref="G13:L13"/>
    <mergeCell ref="A11:L11"/>
    <mergeCell ref="A7:L7"/>
    <mergeCell ref="A8:L8"/>
    <mergeCell ref="A9:L9"/>
    <mergeCell ref="A10:L10"/>
  </mergeCells>
  <printOptions/>
  <pageMargins left="0.15748031496062992" right="0.03937007874015748" top="0.15748031496062992" bottom="0.15748031496062992" header="0.1968503937007874" footer="0.1968503937007874"/>
  <pageSetup fitToHeight="2" horizontalDpi="600" verticalDpi="600" orientation="portrait" paperSize="9" scale="55" r:id="rId2"/>
  <headerFooter alignWithMargins="0">
    <oddFooter>&amp;CСтраница &amp;P</oddFooter>
  </headerFooter>
  <rowBreaks count="1" manualBreakCount="1">
    <brk id="70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45"/>
  <sheetViews>
    <sheetView view="pageBreakPreview" zoomScale="70" zoomScaleNormal="80" zoomScaleSheetLayoutView="70" zoomScalePageLayoutView="31" workbookViewId="0" topLeftCell="B1">
      <pane ySplit="9" topLeftCell="A16" activePane="bottomLeft" state="frozen"/>
      <selection pane="topLeft" activeCell="A1" sqref="A1"/>
      <selection pane="bottomLeft" activeCell="L25" sqref="L25:L29"/>
    </sheetView>
  </sheetViews>
  <sheetFormatPr defaultColWidth="9.00390625" defaultRowHeight="12.75" outlineLevelCol="1"/>
  <cols>
    <col min="1" max="1" width="41.625" style="0" customWidth="1"/>
    <col min="2" max="2" width="29.00390625" style="0" customWidth="1"/>
    <col min="3" max="3" width="28.625" style="0" customWidth="1"/>
    <col min="4" max="4" width="8.75390625" style="0" bestFit="1" customWidth="1"/>
    <col min="5" max="5" width="5.625" style="0" customWidth="1"/>
    <col min="6" max="6" width="11.125" style="0" hidden="1" customWidth="1"/>
    <col min="7" max="7" width="16.00390625" style="0" customWidth="1"/>
    <col min="8" max="8" width="0" style="0" hidden="1" customWidth="1"/>
    <col min="9" max="12" width="17.625" style="0" customWidth="1" outlineLevel="1"/>
  </cols>
  <sheetData>
    <row r="1" spans="1:2" ht="17.25" customHeight="1">
      <c r="A1" s="114"/>
      <c r="B1" s="115"/>
    </row>
    <row r="2" spans="1:2" ht="12.75" customHeight="1">
      <c r="A2" s="114"/>
      <c r="B2" s="115"/>
    </row>
    <row r="3" spans="1:2" ht="12.75" customHeight="1">
      <c r="A3" s="114"/>
      <c r="B3" s="115"/>
    </row>
    <row r="4" spans="1:2" ht="12.75" customHeight="1">
      <c r="A4" s="114"/>
      <c r="B4" s="115"/>
    </row>
    <row r="5" spans="1:2" ht="12.75" customHeight="1">
      <c r="A5" s="114"/>
      <c r="B5" s="115"/>
    </row>
    <row r="6" spans="1:4" ht="12.75" customHeight="1">
      <c r="A6" s="285"/>
      <c r="B6" s="285"/>
      <c r="C6" s="285"/>
      <c r="D6" s="116"/>
    </row>
    <row r="7" spans="1:12" ht="9" customHeight="1">
      <c r="A7" s="117"/>
      <c r="B7" s="117"/>
      <c r="C7" s="117"/>
      <c r="D7" s="117"/>
      <c r="I7" s="148"/>
      <c r="J7" s="148"/>
      <c r="K7" s="148"/>
      <c r="L7" s="148"/>
    </row>
    <row r="8" spans="1:12" ht="27" customHeight="1" thickBot="1">
      <c r="A8" s="286" t="s">
        <v>573</v>
      </c>
      <c r="B8" s="286"/>
      <c r="C8" s="286"/>
      <c r="D8" s="286"/>
      <c r="E8" s="286"/>
      <c r="F8" s="286"/>
      <c r="G8" s="286"/>
      <c r="I8" s="148"/>
      <c r="J8" s="148"/>
      <c r="K8" s="148"/>
      <c r="L8" s="148"/>
    </row>
    <row r="9" spans="1:12" ht="48.75" customHeight="1">
      <c r="A9" s="287" t="s">
        <v>454</v>
      </c>
      <c r="B9" s="288"/>
      <c r="C9" s="202" t="s">
        <v>455</v>
      </c>
      <c r="D9" s="288" t="s">
        <v>392</v>
      </c>
      <c r="E9" s="288"/>
      <c r="F9" s="288"/>
      <c r="G9" s="291"/>
      <c r="I9" s="196" t="s">
        <v>456</v>
      </c>
      <c r="J9" s="182" t="s">
        <v>457</v>
      </c>
      <c r="K9" s="182" t="s">
        <v>458</v>
      </c>
      <c r="L9" s="118" t="s">
        <v>563</v>
      </c>
    </row>
    <row r="10" spans="1:15" s="122" customFormat="1" ht="19.5" customHeight="1">
      <c r="A10" s="289" t="s">
        <v>459</v>
      </c>
      <c r="B10" s="290"/>
      <c r="C10" s="217"/>
      <c r="D10" s="292"/>
      <c r="E10" s="292"/>
      <c r="F10" s="292"/>
      <c r="G10" s="293"/>
      <c r="I10" s="197"/>
      <c r="J10" s="120"/>
      <c r="K10" s="119"/>
      <c r="L10" s="121"/>
      <c r="O10" s="200"/>
    </row>
    <row r="11" spans="1:15" s="122" customFormat="1" ht="26.25" customHeight="1">
      <c r="A11" s="282" t="s">
        <v>460</v>
      </c>
      <c r="B11" s="283"/>
      <c r="C11" s="218" t="s">
        <v>461</v>
      </c>
      <c r="D11" s="294">
        <v>7700</v>
      </c>
      <c r="E11" s="294"/>
      <c r="F11" s="294"/>
      <c r="G11" s="295"/>
      <c r="I11" s="198">
        <f aca="true" t="shared" si="0" ref="I11:I17">D11+200</f>
        <v>7900</v>
      </c>
      <c r="J11" s="123">
        <f aca="true" t="shared" si="1" ref="J11:J17">D11+250</f>
        <v>7950</v>
      </c>
      <c r="K11" s="123">
        <f aca="true" t="shared" si="2" ref="K11:K17">D11+300</f>
        <v>8000</v>
      </c>
      <c r="L11" s="124">
        <f aca="true" t="shared" si="3" ref="L11:L17">D11+350</f>
        <v>8050</v>
      </c>
      <c r="M11" s="162"/>
      <c r="N11" s="162"/>
      <c r="O11" s="201"/>
    </row>
    <row r="12" spans="1:15" s="122" customFormat="1" ht="26.25" customHeight="1">
      <c r="A12" s="282" t="s">
        <v>462</v>
      </c>
      <c r="B12" s="283"/>
      <c r="C12" s="218" t="s">
        <v>461</v>
      </c>
      <c r="D12" s="294">
        <v>7900</v>
      </c>
      <c r="E12" s="294"/>
      <c r="F12" s="294"/>
      <c r="G12" s="295"/>
      <c r="I12" s="198">
        <f t="shared" si="0"/>
        <v>8100</v>
      </c>
      <c r="J12" s="123">
        <f t="shared" si="1"/>
        <v>8150</v>
      </c>
      <c r="K12" s="123">
        <f t="shared" si="2"/>
        <v>8200</v>
      </c>
      <c r="L12" s="124">
        <f t="shared" si="3"/>
        <v>8250</v>
      </c>
      <c r="M12" s="162"/>
      <c r="O12" s="201"/>
    </row>
    <row r="13" spans="1:15" s="122" customFormat="1" ht="26.25" customHeight="1">
      <c r="A13" s="282" t="s">
        <v>463</v>
      </c>
      <c r="B13" s="283"/>
      <c r="C13" s="218" t="s">
        <v>461</v>
      </c>
      <c r="D13" s="294">
        <v>8000</v>
      </c>
      <c r="E13" s="294"/>
      <c r="F13" s="294"/>
      <c r="G13" s="295"/>
      <c r="I13" s="198">
        <f t="shared" si="0"/>
        <v>8200</v>
      </c>
      <c r="J13" s="123">
        <f t="shared" si="1"/>
        <v>8250</v>
      </c>
      <c r="K13" s="123">
        <f t="shared" si="2"/>
        <v>8300</v>
      </c>
      <c r="L13" s="124">
        <f t="shared" si="3"/>
        <v>8350</v>
      </c>
      <c r="M13" s="162"/>
      <c r="O13" s="201"/>
    </row>
    <row r="14" spans="1:15" s="122" customFormat="1" ht="26.25" customHeight="1">
      <c r="A14" s="282" t="s">
        <v>464</v>
      </c>
      <c r="B14" s="283"/>
      <c r="C14" s="218" t="s">
        <v>461</v>
      </c>
      <c r="D14" s="294">
        <v>8300</v>
      </c>
      <c r="E14" s="294"/>
      <c r="F14" s="294"/>
      <c r="G14" s="295"/>
      <c r="I14" s="198">
        <f t="shared" si="0"/>
        <v>8500</v>
      </c>
      <c r="J14" s="123">
        <f t="shared" si="1"/>
        <v>8550</v>
      </c>
      <c r="K14" s="123">
        <f t="shared" si="2"/>
        <v>8600</v>
      </c>
      <c r="L14" s="124">
        <f t="shared" si="3"/>
        <v>8650</v>
      </c>
      <c r="M14" s="162"/>
      <c r="O14" s="201"/>
    </row>
    <row r="15" spans="1:15" s="122" customFormat="1" ht="26.25" customHeight="1">
      <c r="A15" s="282" t="s">
        <v>465</v>
      </c>
      <c r="B15" s="283"/>
      <c r="C15" s="218" t="s">
        <v>461</v>
      </c>
      <c r="D15" s="294">
        <v>8600</v>
      </c>
      <c r="E15" s="294"/>
      <c r="F15" s="294"/>
      <c r="G15" s="295"/>
      <c r="I15" s="198">
        <f t="shared" si="0"/>
        <v>8800</v>
      </c>
      <c r="J15" s="123">
        <f t="shared" si="1"/>
        <v>8850</v>
      </c>
      <c r="K15" s="123">
        <f t="shared" si="2"/>
        <v>8900</v>
      </c>
      <c r="L15" s="124">
        <f t="shared" si="3"/>
        <v>8950</v>
      </c>
      <c r="M15" s="162"/>
      <c r="O15" s="201"/>
    </row>
    <row r="16" spans="1:15" s="122" customFormat="1" ht="26.25" customHeight="1">
      <c r="A16" s="282" t="s">
        <v>466</v>
      </c>
      <c r="B16" s="283"/>
      <c r="C16" s="218" t="s">
        <v>461</v>
      </c>
      <c r="D16" s="294">
        <v>8700</v>
      </c>
      <c r="E16" s="294"/>
      <c r="F16" s="294"/>
      <c r="G16" s="295"/>
      <c r="I16" s="198">
        <f t="shared" si="0"/>
        <v>8900</v>
      </c>
      <c r="J16" s="123">
        <f t="shared" si="1"/>
        <v>8950</v>
      </c>
      <c r="K16" s="123">
        <f t="shared" si="2"/>
        <v>9000</v>
      </c>
      <c r="L16" s="124">
        <f t="shared" si="3"/>
        <v>9050</v>
      </c>
      <c r="M16" s="162"/>
      <c r="O16" s="201"/>
    </row>
    <row r="17" spans="1:15" s="122" customFormat="1" ht="26.25" customHeight="1">
      <c r="A17" s="282" t="s">
        <v>467</v>
      </c>
      <c r="B17" s="283"/>
      <c r="C17" s="218" t="s">
        <v>461</v>
      </c>
      <c r="D17" s="294">
        <v>9100</v>
      </c>
      <c r="E17" s="294"/>
      <c r="F17" s="294"/>
      <c r="G17" s="295"/>
      <c r="I17" s="198">
        <f t="shared" si="0"/>
        <v>9300</v>
      </c>
      <c r="J17" s="123">
        <f t="shared" si="1"/>
        <v>9350</v>
      </c>
      <c r="K17" s="123">
        <f t="shared" si="2"/>
        <v>9400</v>
      </c>
      <c r="L17" s="124">
        <f t="shared" si="3"/>
        <v>9450</v>
      </c>
      <c r="M17" s="162"/>
      <c r="O17" s="201"/>
    </row>
    <row r="18" spans="1:15" s="122" customFormat="1" ht="19.5" customHeight="1">
      <c r="A18" s="280" t="s">
        <v>468</v>
      </c>
      <c r="B18" s="281"/>
      <c r="C18" s="219"/>
      <c r="D18" s="294"/>
      <c r="E18" s="294"/>
      <c r="F18" s="294"/>
      <c r="G18" s="295"/>
      <c r="I18" s="197"/>
      <c r="J18" s="120"/>
      <c r="K18" s="119"/>
      <c r="L18" s="121"/>
      <c r="M18" s="162"/>
      <c r="O18" s="200"/>
    </row>
    <row r="19" spans="1:15" s="122" customFormat="1" ht="22.5" customHeight="1">
      <c r="A19" s="282" t="s">
        <v>469</v>
      </c>
      <c r="B19" s="283"/>
      <c r="C19" s="218" t="s">
        <v>461</v>
      </c>
      <c r="D19" s="294">
        <v>5600</v>
      </c>
      <c r="E19" s="294"/>
      <c r="F19" s="294"/>
      <c r="G19" s="295"/>
      <c r="I19" s="198">
        <f>D19+200</f>
        <v>5800</v>
      </c>
      <c r="J19" s="123">
        <f>D19+250</f>
        <v>5850</v>
      </c>
      <c r="K19" s="123">
        <f>D19+300</f>
        <v>5900</v>
      </c>
      <c r="L19" s="124"/>
      <c r="M19" s="162"/>
      <c r="O19" s="200"/>
    </row>
    <row r="20" spans="1:15" s="122" customFormat="1" ht="22.5" customHeight="1">
      <c r="A20" s="282" t="s">
        <v>470</v>
      </c>
      <c r="B20" s="283"/>
      <c r="C20" s="218" t="s">
        <v>461</v>
      </c>
      <c r="D20" s="294">
        <v>5700</v>
      </c>
      <c r="E20" s="294"/>
      <c r="F20" s="294"/>
      <c r="G20" s="295"/>
      <c r="I20" s="198">
        <f>D20+200</f>
        <v>5900</v>
      </c>
      <c r="J20" s="123">
        <f>D20+250</f>
        <v>5950</v>
      </c>
      <c r="K20" s="123">
        <f>D20+300</f>
        <v>6000</v>
      </c>
      <c r="L20" s="124"/>
      <c r="M20" s="162"/>
      <c r="O20" s="200"/>
    </row>
    <row r="21" spans="1:15" s="122" customFormat="1" ht="22.5" customHeight="1">
      <c r="A21" s="282" t="s">
        <v>471</v>
      </c>
      <c r="B21" s="283"/>
      <c r="C21" s="218" t="s">
        <v>461</v>
      </c>
      <c r="D21" s="294">
        <v>5800</v>
      </c>
      <c r="E21" s="294"/>
      <c r="F21" s="294"/>
      <c r="G21" s="295"/>
      <c r="I21" s="198">
        <f>D21+200</f>
        <v>6000</v>
      </c>
      <c r="J21" s="123">
        <f>D21+250</f>
        <v>6050</v>
      </c>
      <c r="K21" s="123">
        <f>D21+300</f>
        <v>6100</v>
      </c>
      <c r="L21" s="124"/>
      <c r="M21" s="162"/>
      <c r="O21" s="200"/>
    </row>
    <row r="22" spans="1:15" s="122" customFormat="1" ht="22.5" customHeight="1">
      <c r="A22" s="282" t="s">
        <v>472</v>
      </c>
      <c r="B22" s="283"/>
      <c r="C22" s="218" t="s">
        <v>461</v>
      </c>
      <c r="D22" s="294">
        <v>6000</v>
      </c>
      <c r="E22" s="294"/>
      <c r="F22" s="294"/>
      <c r="G22" s="295"/>
      <c r="I22" s="198">
        <f>D22+200</f>
        <v>6200</v>
      </c>
      <c r="J22" s="123">
        <f>D22+250</f>
        <v>6250</v>
      </c>
      <c r="K22" s="123">
        <f>D22+300</f>
        <v>6300</v>
      </c>
      <c r="L22" s="124"/>
      <c r="M22" s="162"/>
      <c r="O22" s="200"/>
    </row>
    <row r="23" spans="1:15" s="122" customFormat="1" ht="22.5" customHeight="1">
      <c r="A23" s="282" t="s">
        <v>473</v>
      </c>
      <c r="B23" s="283"/>
      <c r="C23" s="218" t="s">
        <v>461</v>
      </c>
      <c r="D23" s="294">
        <v>6400</v>
      </c>
      <c r="E23" s="294"/>
      <c r="F23" s="294"/>
      <c r="G23" s="295"/>
      <c r="I23" s="198">
        <f>D23+200</f>
        <v>6600</v>
      </c>
      <c r="J23" s="123">
        <f>D23+250</f>
        <v>6650</v>
      </c>
      <c r="K23" s="123">
        <f>D23+300</f>
        <v>6700</v>
      </c>
      <c r="L23" s="124"/>
      <c r="M23" s="162"/>
      <c r="O23" s="200"/>
    </row>
    <row r="24" spans="1:15" s="122" customFormat="1" ht="19.5" customHeight="1">
      <c r="A24" s="280" t="s">
        <v>474</v>
      </c>
      <c r="B24" s="281"/>
      <c r="C24" s="219"/>
      <c r="D24" s="294"/>
      <c r="E24" s="294"/>
      <c r="F24" s="294"/>
      <c r="G24" s="295"/>
      <c r="I24" s="197"/>
      <c r="J24" s="120"/>
      <c r="K24" s="119"/>
      <c r="L24" s="121"/>
      <c r="M24" s="162"/>
      <c r="O24" s="200"/>
    </row>
    <row r="25" spans="1:15" s="122" customFormat="1" ht="25.5" customHeight="1">
      <c r="A25" s="282" t="s">
        <v>471</v>
      </c>
      <c r="B25" s="283"/>
      <c r="C25" s="218" t="s">
        <v>461</v>
      </c>
      <c r="D25" s="294">
        <v>6800</v>
      </c>
      <c r="E25" s="294"/>
      <c r="F25" s="294"/>
      <c r="G25" s="295"/>
      <c r="I25" s="198">
        <f>D25+200</f>
        <v>7000</v>
      </c>
      <c r="J25" s="123">
        <f>D25+250</f>
        <v>7050</v>
      </c>
      <c r="K25" s="123">
        <f>D25+300</f>
        <v>7100</v>
      </c>
      <c r="L25" s="124">
        <f>D25+350</f>
        <v>7150</v>
      </c>
      <c r="M25" s="162"/>
      <c r="O25" s="200"/>
    </row>
    <row r="26" spans="1:15" s="122" customFormat="1" ht="25.5" customHeight="1">
      <c r="A26" s="282" t="s">
        <v>472</v>
      </c>
      <c r="B26" s="283"/>
      <c r="C26" s="218" t="s">
        <v>461</v>
      </c>
      <c r="D26" s="294">
        <v>7000</v>
      </c>
      <c r="E26" s="294"/>
      <c r="F26" s="294"/>
      <c r="G26" s="295"/>
      <c r="I26" s="198">
        <f>D26+200</f>
        <v>7200</v>
      </c>
      <c r="J26" s="123">
        <f>D26+250</f>
        <v>7250</v>
      </c>
      <c r="K26" s="123">
        <f>D26+300</f>
        <v>7300</v>
      </c>
      <c r="L26" s="124">
        <f>D26+350</f>
        <v>7350</v>
      </c>
      <c r="M26" s="162"/>
      <c r="O26" s="200"/>
    </row>
    <row r="27" spans="1:15" s="122" customFormat="1" ht="25.5" customHeight="1">
      <c r="A27" s="282" t="s">
        <v>473</v>
      </c>
      <c r="B27" s="283"/>
      <c r="C27" s="218" t="s">
        <v>461</v>
      </c>
      <c r="D27" s="294">
        <v>7150</v>
      </c>
      <c r="E27" s="294"/>
      <c r="F27" s="294"/>
      <c r="G27" s="295"/>
      <c r="I27" s="198">
        <f>D27+200</f>
        <v>7350</v>
      </c>
      <c r="J27" s="123">
        <f>D27+250</f>
        <v>7400</v>
      </c>
      <c r="K27" s="123">
        <f>D27+300</f>
        <v>7450</v>
      </c>
      <c r="L27" s="124">
        <f>D27+350</f>
        <v>7500</v>
      </c>
      <c r="M27" s="162"/>
      <c r="O27" s="200"/>
    </row>
    <row r="28" spans="1:15" s="122" customFormat="1" ht="25.5" customHeight="1">
      <c r="A28" s="282" t="s">
        <v>475</v>
      </c>
      <c r="B28" s="283"/>
      <c r="C28" s="218" t="s">
        <v>461</v>
      </c>
      <c r="D28" s="294">
        <v>7450</v>
      </c>
      <c r="E28" s="294"/>
      <c r="F28" s="294"/>
      <c r="G28" s="295"/>
      <c r="I28" s="198">
        <f>D28+200</f>
        <v>7650</v>
      </c>
      <c r="J28" s="123">
        <f>D28+250</f>
        <v>7700</v>
      </c>
      <c r="K28" s="123">
        <f>D28+300</f>
        <v>7750</v>
      </c>
      <c r="L28" s="124">
        <f>D28+350</f>
        <v>7800</v>
      </c>
      <c r="M28" s="162"/>
      <c r="O28" s="200"/>
    </row>
    <row r="29" spans="1:15" s="122" customFormat="1" ht="25.5" customHeight="1" thickBot="1">
      <c r="A29" s="282" t="s">
        <v>476</v>
      </c>
      <c r="B29" s="283"/>
      <c r="C29" s="218" t="s">
        <v>461</v>
      </c>
      <c r="D29" s="294">
        <v>7750</v>
      </c>
      <c r="E29" s="294"/>
      <c r="F29" s="294"/>
      <c r="G29" s="295"/>
      <c r="I29" s="199">
        <f>D29+200</f>
        <v>7950</v>
      </c>
      <c r="J29" s="125">
        <f>D29+250</f>
        <v>8000</v>
      </c>
      <c r="K29" s="125">
        <f>D29+300</f>
        <v>8050</v>
      </c>
      <c r="L29" s="183">
        <f>D29+350</f>
        <v>8100</v>
      </c>
      <c r="M29" s="162"/>
      <c r="O29" s="200"/>
    </row>
    <row r="30" spans="1:15" s="122" customFormat="1" ht="19.5" customHeight="1">
      <c r="A30" s="204"/>
      <c r="B30" s="204"/>
      <c r="C30" s="204"/>
      <c r="D30" s="205"/>
      <c r="E30" s="205"/>
      <c r="F30" s="205"/>
      <c r="G30" s="205"/>
      <c r="I30" s="206"/>
      <c r="J30" s="206"/>
      <c r="K30" s="206"/>
      <c r="L30" s="206"/>
      <c r="M30" s="162"/>
      <c r="O30" s="200"/>
    </row>
    <row r="31" spans="1:15" s="122" customFormat="1" ht="66" customHeight="1">
      <c r="A31" s="296" t="s">
        <v>576</v>
      </c>
      <c r="B31" s="297"/>
      <c r="C31" s="297"/>
      <c r="D31" s="297"/>
      <c r="E31" s="297"/>
      <c r="F31" s="297"/>
      <c r="G31" s="297"/>
      <c r="I31" s="206"/>
      <c r="J31" s="206"/>
      <c r="K31" s="206"/>
      <c r="L31" s="206"/>
      <c r="M31" s="162"/>
      <c r="O31" s="200"/>
    </row>
    <row r="32" spans="1:15" ht="30.75" customHeight="1">
      <c r="A32" s="284" t="s">
        <v>477</v>
      </c>
      <c r="B32" s="284"/>
      <c r="C32" s="284"/>
      <c r="D32" s="284"/>
      <c r="E32" s="284"/>
      <c r="F32" s="284"/>
      <c r="G32" s="284"/>
      <c r="O32" s="148"/>
    </row>
    <row r="33" spans="1:7" s="203" customFormat="1" ht="41.25" customHeight="1">
      <c r="A33" s="267" t="s">
        <v>478</v>
      </c>
      <c r="B33" s="267"/>
      <c r="C33" s="267"/>
      <c r="D33" s="267"/>
      <c r="E33" s="267"/>
      <c r="F33" s="267"/>
      <c r="G33" s="267"/>
    </row>
    <row r="34" spans="1:7" ht="52.5" customHeight="1">
      <c r="A34" s="278" t="s">
        <v>300</v>
      </c>
      <c r="B34" s="278"/>
      <c r="C34" s="278"/>
      <c r="D34" s="278"/>
      <c r="E34" s="278"/>
      <c r="F34" s="278"/>
      <c r="G34" s="278"/>
    </row>
    <row r="35" spans="1:7" ht="24" customHeight="1">
      <c r="A35" s="276" t="s">
        <v>479</v>
      </c>
      <c r="B35" s="276"/>
      <c r="C35" s="276"/>
      <c r="D35" s="276"/>
      <c r="E35" s="276"/>
      <c r="F35" s="276"/>
      <c r="G35" s="276"/>
    </row>
    <row r="36" spans="1:7" ht="38.25" customHeight="1">
      <c r="A36" s="277" t="s">
        <v>480</v>
      </c>
      <c r="B36" s="277"/>
      <c r="C36" s="277"/>
      <c r="D36" s="277"/>
      <c r="E36" s="277"/>
      <c r="F36" s="277"/>
      <c r="G36" s="277"/>
    </row>
    <row r="37" spans="1:7" ht="30" customHeight="1">
      <c r="A37" s="274" t="s">
        <v>481</v>
      </c>
      <c r="B37" s="274"/>
      <c r="C37" s="274"/>
      <c r="D37" s="274"/>
      <c r="E37" s="274"/>
      <c r="F37" s="274"/>
      <c r="G37" s="274"/>
    </row>
    <row r="38" spans="1:7" ht="30" customHeight="1">
      <c r="A38" s="274" t="s">
        <v>482</v>
      </c>
      <c r="B38" s="274"/>
      <c r="C38" s="274"/>
      <c r="D38" s="274"/>
      <c r="E38" s="274"/>
      <c r="F38" s="274"/>
      <c r="G38" s="274"/>
    </row>
    <row r="39" spans="1:7" ht="30" customHeight="1">
      <c r="A39" s="274" t="s">
        <v>483</v>
      </c>
      <c r="B39" s="274"/>
      <c r="C39" s="274"/>
      <c r="D39" s="274"/>
      <c r="E39" s="274"/>
      <c r="F39" s="274"/>
      <c r="G39" s="274"/>
    </row>
    <row r="40" spans="1:7" ht="49.5" customHeight="1">
      <c r="A40" s="274" t="s">
        <v>484</v>
      </c>
      <c r="B40" s="274"/>
      <c r="C40" s="274"/>
      <c r="D40" s="274"/>
      <c r="E40" s="274"/>
      <c r="F40" s="274"/>
      <c r="G40" s="274"/>
    </row>
    <row r="41" spans="1:7" ht="34.5" customHeight="1">
      <c r="A41" s="279" t="s">
        <v>485</v>
      </c>
      <c r="B41" s="279"/>
      <c r="C41" s="279"/>
      <c r="D41" s="279"/>
      <c r="E41" s="279"/>
      <c r="F41" s="279"/>
      <c r="G41" s="279"/>
    </row>
    <row r="42" spans="1:7" ht="52.5" customHeight="1">
      <c r="A42" s="274" t="s">
        <v>567</v>
      </c>
      <c r="B42" s="274"/>
      <c r="C42" s="274"/>
      <c r="D42" s="274"/>
      <c r="E42" s="274"/>
      <c r="F42" s="274"/>
      <c r="G42" s="274"/>
    </row>
    <row r="43" spans="1:7" ht="30" customHeight="1">
      <c r="A43" s="274" t="s">
        <v>486</v>
      </c>
      <c r="B43" s="274"/>
      <c r="C43" s="274"/>
      <c r="D43" s="274"/>
      <c r="E43" s="274"/>
      <c r="F43" s="274"/>
      <c r="G43" s="274"/>
    </row>
    <row r="44" spans="1:7" ht="30" customHeight="1">
      <c r="A44" s="274" t="s">
        <v>568</v>
      </c>
      <c r="B44" s="274"/>
      <c r="C44" s="274"/>
      <c r="D44" s="274"/>
      <c r="E44" s="274"/>
      <c r="F44" s="274"/>
      <c r="G44" s="274"/>
    </row>
    <row r="45" spans="1:7" ht="84.75" customHeight="1">
      <c r="A45" s="275" t="s">
        <v>577</v>
      </c>
      <c r="B45" s="275"/>
      <c r="C45" s="275"/>
      <c r="D45" s="275"/>
      <c r="E45" s="275"/>
      <c r="F45" s="275"/>
      <c r="G45" s="275"/>
    </row>
  </sheetData>
  <sheetProtection/>
  <mergeCells count="59">
    <mergeCell ref="D23:G23"/>
    <mergeCell ref="D24:G24"/>
    <mergeCell ref="A31:G31"/>
    <mergeCell ref="D25:G25"/>
    <mergeCell ref="D26:G26"/>
    <mergeCell ref="D27:G27"/>
    <mergeCell ref="D28:G28"/>
    <mergeCell ref="D29:G29"/>
    <mergeCell ref="A29:B29"/>
    <mergeCell ref="D13:G13"/>
    <mergeCell ref="D14:G14"/>
    <mergeCell ref="D15:G15"/>
    <mergeCell ref="D16:G16"/>
    <mergeCell ref="D17:G17"/>
    <mergeCell ref="D18:G18"/>
    <mergeCell ref="A6:C6"/>
    <mergeCell ref="A8:G8"/>
    <mergeCell ref="A9:B9"/>
    <mergeCell ref="A10:B10"/>
    <mergeCell ref="A11:B11"/>
    <mergeCell ref="A12:B12"/>
    <mergeCell ref="D9:G9"/>
    <mergeCell ref="D10:G10"/>
    <mergeCell ref="D11:G11"/>
    <mergeCell ref="D12:G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2:G32"/>
    <mergeCell ref="D19:G19"/>
    <mergeCell ref="D20:G20"/>
    <mergeCell ref="D21:G21"/>
    <mergeCell ref="D22:G22"/>
    <mergeCell ref="A33:G33"/>
    <mergeCell ref="A34:G34"/>
    <mergeCell ref="A41:G41"/>
    <mergeCell ref="A24:B24"/>
    <mergeCell ref="A25:B25"/>
    <mergeCell ref="A26:B26"/>
    <mergeCell ref="A27:B27"/>
    <mergeCell ref="A28:B28"/>
    <mergeCell ref="A42:G42"/>
    <mergeCell ref="A43:G43"/>
    <mergeCell ref="A44:G44"/>
    <mergeCell ref="A45:G45"/>
    <mergeCell ref="A35:G35"/>
    <mergeCell ref="A36:G36"/>
    <mergeCell ref="A37:G37"/>
    <mergeCell ref="A38:G38"/>
    <mergeCell ref="A39:G39"/>
    <mergeCell ref="A40:G40"/>
  </mergeCells>
  <printOptions horizontalCentered="1"/>
  <pageMargins left="0.1968503937007874" right="0.1968503937007874" top="0.5118110236220472" bottom="0.1968503937007874" header="0.5118110236220472" footer="0.1968503937007874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C14"/>
  <sheetViews>
    <sheetView view="pageBreakPreview" zoomScale="82" zoomScaleSheetLayoutView="82" zoomScalePageLayoutView="0" workbookViewId="0" topLeftCell="A1">
      <selection activeCell="E6" sqref="E6"/>
    </sheetView>
  </sheetViews>
  <sheetFormatPr defaultColWidth="9.00390625" defaultRowHeight="12.75"/>
  <cols>
    <col min="1" max="1" width="51.25390625" style="126" customWidth="1"/>
    <col min="2" max="2" width="11.75390625" style="126" customWidth="1"/>
    <col min="3" max="3" width="16.00390625" style="126" customWidth="1"/>
    <col min="4" max="16384" width="9.125" style="126" customWidth="1"/>
  </cols>
  <sheetData>
    <row r="1" ht="116.25" customHeight="1"/>
    <row r="2" spans="1:3" ht="43.5" customHeight="1" thickBot="1">
      <c r="A2" s="298" t="s">
        <v>575</v>
      </c>
      <c r="B2" s="298"/>
      <c r="C2" s="298"/>
    </row>
    <row r="3" spans="1:3" ht="45.75" customHeight="1">
      <c r="A3" s="127" t="s">
        <v>276</v>
      </c>
      <c r="B3" s="128" t="s">
        <v>487</v>
      </c>
      <c r="C3" s="129" t="s">
        <v>392</v>
      </c>
    </row>
    <row r="4" spans="1:3" ht="19.5" customHeight="1">
      <c r="A4" s="130" t="s">
        <v>488</v>
      </c>
      <c r="B4" s="131" t="s">
        <v>489</v>
      </c>
      <c r="C4" s="132">
        <v>6000</v>
      </c>
    </row>
    <row r="5" spans="1:3" ht="39" customHeight="1">
      <c r="A5" s="130" t="s">
        <v>490</v>
      </c>
      <c r="B5" s="131" t="s">
        <v>489</v>
      </c>
      <c r="C5" s="132">
        <v>6000</v>
      </c>
    </row>
    <row r="6" spans="1:3" ht="38.25" customHeight="1">
      <c r="A6" s="130" t="s">
        <v>491</v>
      </c>
      <c r="B6" s="131" t="s">
        <v>492</v>
      </c>
      <c r="C6" s="132">
        <v>900</v>
      </c>
    </row>
    <row r="7" spans="1:3" ht="19.5" customHeight="1">
      <c r="A7" s="130" t="s">
        <v>493</v>
      </c>
      <c r="B7" s="131" t="s">
        <v>492</v>
      </c>
      <c r="C7" s="132">
        <v>600</v>
      </c>
    </row>
    <row r="8" spans="1:3" ht="19.5" customHeight="1">
      <c r="A8" s="133" t="s">
        <v>494</v>
      </c>
      <c r="B8" s="134" t="s">
        <v>495</v>
      </c>
      <c r="C8" s="132">
        <v>50</v>
      </c>
    </row>
    <row r="9" spans="1:3" ht="19.5" customHeight="1">
      <c r="A9" s="133" t="s">
        <v>496</v>
      </c>
      <c r="B9" s="134" t="s">
        <v>492</v>
      </c>
      <c r="C9" s="132">
        <v>2000</v>
      </c>
    </row>
    <row r="10" spans="1:3" ht="19.5" customHeight="1" thickBot="1">
      <c r="A10" s="135" t="s">
        <v>497</v>
      </c>
      <c r="B10" s="136" t="s">
        <v>498</v>
      </c>
      <c r="C10" s="137">
        <v>1500</v>
      </c>
    </row>
    <row r="11" spans="1:3" ht="45" customHeight="1">
      <c r="A11" s="299" t="s">
        <v>499</v>
      </c>
      <c r="B11" s="299"/>
      <c r="C11" s="299"/>
    </row>
    <row r="12" spans="1:3" ht="45" customHeight="1">
      <c r="A12" s="299" t="s">
        <v>500</v>
      </c>
      <c r="B12" s="299"/>
      <c r="C12" s="299"/>
    </row>
    <row r="13" spans="1:3" ht="45" customHeight="1">
      <c r="A13" s="299" t="s">
        <v>501</v>
      </c>
      <c r="B13" s="299"/>
      <c r="C13" s="299"/>
    </row>
    <row r="14" spans="1:3" ht="45" customHeight="1">
      <c r="A14" s="299" t="s">
        <v>502</v>
      </c>
      <c r="B14" s="299"/>
      <c r="C14" s="299"/>
    </row>
    <row r="15" ht="18" customHeight="1"/>
  </sheetData>
  <sheetProtection/>
  <mergeCells count="5">
    <mergeCell ref="A2:C2"/>
    <mergeCell ref="A11:C11"/>
    <mergeCell ref="A12:C12"/>
    <mergeCell ref="A13:C13"/>
    <mergeCell ref="A14:C14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11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8:N73"/>
  <sheetViews>
    <sheetView view="pageBreakPreview" zoomScaleSheetLayoutView="100" zoomScalePageLayoutView="0" workbookViewId="0" topLeftCell="A1">
      <pane ySplit="12" topLeftCell="A37" activePane="bottomLeft" state="frozen"/>
      <selection pane="topLeft" activeCell="A1" sqref="A1"/>
      <selection pane="bottomLeft" activeCell="I27" sqref="I27"/>
    </sheetView>
  </sheetViews>
  <sheetFormatPr defaultColWidth="9.00390625" defaultRowHeight="12.75"/>
  <cols>
    <col min="1" max="1" width="39.25390625" style="0" customWidth="1"/>
    <col min="2" max="2" width="14.125" style="0" customWidth="1"/>
    <col min="3" max="3" width="11.75390625" style="0" customWidth="1"/>
    <col min="4" max="4" width="12.625" style="0" customWidth="1"/>
    <col min="5" max="5" width="15.00390625" style="0" customWidth="1"/>
    <col min="6" max="6" width="16.75390625" style="0" customWidth="1"/>
    <col min="7" max="10" width="11.75390625" style="0" bestFit="1" customWidth="1"/>
    <col min="11" max="12" width="12.125" style="0" bestFit="1" customWidth="1"/>
    <col min="13" max="13" width="11.75390625" style="0" bestFit="1" customWidth="1"/>
  </cols>
  <sheetData>
    <row r="8" spans="1:6" ht="18.75">
      <c r="A8" s="312" t="s">
        <v>503</v>
      </c>
      <c r="B8" s="312"/>
      <c r="C8" s="312"/>
      <c r="D8" s="312"/>
      <c r="E8" s="312"/>
      <c r="F8" s="312"/>
    </row>
    <row r="9" spans="1:6" ht="18.75">
      <c r="A9" s="312" t="s">
        <v>574</v>
      </c>
      <c r="B9" s="312"/>
      <c r="C9" s="312"/>
      <c r="D9" s="312"/>
      <c r="E9" s="312"/>
      <c r="F9" s="312"/>
    </row>
    <row r="10" spans="1:6" ht="18.75">
      <c r="A10" s="313"/>
      <c r="B10" s="313"/>
      <c r="C10" s="313"/>
      <c r="D10" s="313"/>
      <c r="E10" s="313"/>
      <c r="F10" s="313"/>
    </row>
    <row r="11" spans="1:12" ht="19.5" customHeight="1">
      <c r="A11" s="314" t="s">
        <v>504</v>
      </c>
      <c r="B11" s="314"/>
      <c r="C11" s="314"/>
      <c r="D11" s="314"/>
      <c r="E11" s="314"/>
      <c r="F11" s="314"/>
      <c r="G11" s="91"/>
      <c r="H11" s="91"/>
      <c r="I11" s="91"/>
      <c r="J11" s="91"/>
      <c r="K11" s="91"/>
      <c r="L11" s="91"/>
    </row>
    <row r="12" spans="1:12" ht="19.5" customHeight="1">
      <c r="A12" s="314"/>
      <c r="B12" s="43" t="s">
        <v>541</v>
      </c>
      <c r="C12" s="43" t="s">
        <v>542</v>
      </c>
      <c r="D12" s="43" t="s">
        <v>543</v>
      </c>
      <c r="E12" s="43" t="s">
        <v>544</v>
      </c>
      <c r="F12" s="43" t="s">
        <v>545</v>
      </c>
      <c r="G12" s="92"/>
      <c r="H12" s="92"/>
      <c r="I12" s="92"/>
      <c r="J12" s="90"/>
      <c r="K12" s="90"/>
      <c r="L12" s="90"/>
    </row>
    <row r="13" spans="1:12" ht="19.5" customHeight="1">
      <c r="A13" s="208" t="s">
        <v>505</v>
      </c>
      <c r="B13" s="209">
        <v>3500</v>
      </c>
      <c r="C13" s="211">
        <v>4000</v>
      </c>
      <c r="D13" s="211">
        <v>5600</v>
      </c>
      <c r="E13" s="211">
        <v>6400</v>
      </c>
      <c r="F13" s="211">
        <v>7200</v>
      </c>
      <c r="G13" s="138"/>
      <c r="H13" s="138"/>
      <c r="I13" s="138"/>
      <c r="J13" s="138"/>
      <c r="K13" s="138"/>
      <c r="L13" s="138"/>
    </row>
    <row r="14" spans="1:13" ht="19.5" customHeight="1">
      <c r="A14" s="210" t="s">
        <v>506</v>
      </c>
      <c r="B14" s="140">
        <v>4500</v>
      </c>
      <c r="C14" s="212">
        <v>4500</v>
      </c>
      <c r="D14" s="212">
        <v>6300</v>
      </c>
      <c r="E14" s="212">
        <v>7200</v>
      </c>
      <c r="F14" s="212">
        <v>8100</v>
      </c>
      <c r="G14" s="139"/>
      <c r="H14" s="207"/>
      <c r="I14" s="139"/>
      <c r="J14" s="139"/>
      <c r="K14" s="139"/>
      <c r="L14" s="139"/>
      <c r="M14" s="139"/>
    </row>
    <row r="15" spans="1:13" ht="19.5" customHeight="1">
      <c r="A15" s="210" t="s">
        <v>507</v>
      </c>
      <c r="B15" s="140">
        <v>4750</v>
      </c>
      <c r="C15" s="212">
        <v>4750</v>
      </c>
      <c r="D15" s="212">
        <v>6650</v>
      </c>
      <c r="E15" s="212">
        <v>7600</v>
      </c>
      <c r="F15" s="212">
        <v>8550</v>
      </c>
      <c r="G15" s="139"/>
      <c r="H15" s="207"/>
      <c r="I15" s="139"/>
      <c r="J15" s="139"/>
      <c r="K15" s="139"/>
      <c r="L15" s="139"/>
      <c r="M15" s="139"/>
    </row>
    <row r="16" spans="1:13" ht="19.5" customHeight="1">
      <c r="A16" s="210" t="s">
        <v>564</v>
      </c>
      <c r="B16" s="140">
        <v>5000</v>
      </c>
      <c r="C16" s="212">
        <v>5000</v>
      </c>
      <c r="D16" s="212">
        <v>7000</v>
      </c>
      <c r="E16" s="212">
        <v>8000</v>
      </c>
      <c r="F16" s="212">
        <v>9000</v>
      </c>
      <c r="G16" s="139"/>
      <c r="H16" s="207"/>
      <c r="I16" s="139"/>
      <c r="J16" s="139"/>
      <c r="K16" s="139"/>
      <c r="L16" s="139"/>
      <c r="M16" s="139"/>
    </row>
    <row r="17" spans="1:13" ht="19.5" customHeight="1">
      <c r="A17" s="210" t="s">
        <v>565</v>
      </c>
      <c r="B17" s="140">
        <v>5750</v>
      </c>
      <c r="C17" s="212">
        <v>5750</v>
      </c>
      <c r="D17" s="212">
        <v>8050</v>
      </c>
      <c r="E17" s="212">
        <v>9200</v>
      </c>
      <c r="F17" s="212">
        <v>10350</v>
      </c>
      <c r="G17" s="139"/>
      <c r="H17" s="207"/>
      <c r="I17" s="139"/>
      <c r="J17" s="139"/>
      <c r="K17" s="139"/>
      <c r="L17" s="139"/>
      <c r="M17" s="139"/>
    </row>
    <row r="18" spans="1:13" ht="19.5" customHeight="1">
      <c r="A18" s="210" t="s">
        <v>566</v>
      </c>
      <c r="B18" s="140">
        <v>6250</v>
      </c>
      <c r="C18" s="212">
        <v>6250</v>
      </c>
      <c r="D18" s="212">
        <v>8750</v>
      </c>
      <c r="E18" s="212">
        <v>10000</v>
      </c>
      <c r="F18" s="212">
        <v>11250</v>
      </c>
      <c r="G18" s="139"/>
      <c r="H18" s="207"/>
      <c r="I18" s="139"/>
      <c r="J18" s="139"/>
      <c r="K18" s="139"/>
      <c r="L18" s="139"/>
      <c r="M18" s="139"/>
    </row>
    <row r="19" spans="1:13" ht="19.5" customHeight="1">
      <c r="A19" s="210" t="s">
        <v>508</v>
      </c>
      <c r="B19" s="140">
        <v>6500</v>
      </c>
      <c r="C19" s="212">
        <v>6500</v>
      </c>
      <c r="D19" s="212">
        <v>9100</v>
      </c>
      <c r="E19" s="212">
        <v>10400</v>
      </c>
      <c r="F19" s="212">
        <v>11700</v>
      </c>
      <c r="G19" s="139"/>
      <c r="H19" s="207"/>
      <c r="I19" s="139"/>
      <c r="J19" s="139"/>
      <c r="K19" s="139"/>
      <c r="L19" s="139"/>
      <c r="M19" s="139"/>
    </row>
    <row r="20" spans="1:13" ht="19.5" customHeight="1">
      <c r="A20" s="210" t="s">
        <v>509</v>
      </c>
      <c r="B20" s="140">
        <v>6750</v>
      </c>
      <c r="C20" s="212">
        <v>6750</v>
      </c>
      <c r="D20" s="212">
        <v>9450</v>
      </c>
      <c r="E20" s="212">
        <v>10800</v>
      </c>
      <c r="F20" s="212">
        <v>12150</v>
      </c>
      <c r="G20" s="139"/>
      <c r="H20" s="207"/>
      <c r="I20" s="139"/>
      <c r="J20" s="139"/>
      <c r="K20" s="139"/>
      <c r="L20" s="139"/>
      <c r="M20" s="139"/>
    </row>
    <row r="21" spans="1:13" ht="19.5" customHeight="1">
      <c r="A21" s="210" t="s">
        <v>510</v>
      </c>
      <c r="B21" s="140">
        <v>7000</v>
      </c>
      <c r="C21" s="212">
        <v>7000</v>
      </c>
      <c r="D21" s="212">
        <v>9800</v>
      </c>
      <c r="E21" s="212">
        <v>11200</v>
      </c>
      <c r="F21" s="212">
        <v>12600</v>
      </c>
      <c r="G21" s="139"/>
      <c r="H21" s="207"/>
      <c r="I21" s="139"/>
      <c r="J21" s="139"/>
      <c r="K21" s="139"/>
      <c r="L21" s="139"/>
      <c r="M21" s="139"/>
    </row>
    <row r="22" spans="1:13" ht="19.5" customHeight="1">
      <c r="A22" s="210" t="s">
        <v>511</v>
      </c>
      <c r="B22" s="140">
        <v>7500</v>
      </c>
      <c r="C22" s="212">
        <v>7500</v>
      </c>
      <c r="D22" s="212">
        <v>10500</v>
      </c>
      <c r="E22" s="212">
        <v>12000</v>
      </c>
      <c r="F22" s="212">
        <v>13500</v>
      </c>
      <c r="G22" s="139"/>
      <c r="H22" s="207"/>
      <c r="I22" s="139"/>
      <c r="J22" s="139"/>
      <c r="K22" s="139"/>
      <c r="L22" s="139"/>
      <c r="M22" s="139"/>
    </row>
    <row r="23" spans="1:13" ht="19.5" customHeight="1">
      <c r="A23" s="210" t="s">
        <v>512</v>
      </c>
      <c r="B23" s="140">
        <v>7750</v>
      </c>
      <c r="C23" s="212">
        <v>7750</v>
      </c>
      <c r="D23" s="212">
        <v>10850</v>
      </c>
      <c r="E23" s="212">
        <v>12400</v>
      </c>
      <c r="F23" s="212">
        <v>13950</v>
      </c>
      <c r="G23" s="139"/>
      <c r="H23" s="207"/>
      <c r="I23" s="139"/>
      <c r="J23" s="139"/>
      <c r="K23" s="139"/>
      <c r="L23" s="139"/>
      <c r="M23" s="139"/>
    </row>
    <row r="24" spans="1:13" ht="19.5" customHeight="1">
      <c r="A24" s="210" t="s">
        <v>513</v>
      </c>
      <c r="B24" s="140">
        <v>8000</v>
      </c>
      <c r="C24" s="212">
        <v>8000</v>
      </c>
      <c r="D24" s="212">
        <v>11200</v>
      </c>
      <c r="E24" s="212">
        <v>12800</v>
      </c>
      <c r="F24" s="212">
        <v>14400</v>
      </c>
      <c r="G24" s="139"/>
      <c r="H24" s="207"/>
      <c r="I24" s="139"/>
      <c r="J24" s="139"/>
      <c r="K24" s="139"/>
      <c r="L24" s="139"/>
      <c r="M24" s="139"/>
    </row>
    <row r="25" spans="1:13" ht="19.5" customHeight="1">
      <c r="A25" s="210" t="s">
        <v>514</v>
      </c>
      <c r="B25" s="140">
        <v>8750</v>
      </c>
      <c r="C25" s="212">
        <v>8750</v>
      </c>
      <c r="D25" s="212">
        <v>12250</v>
      </c>
      <c r="E25" s="212">
        <v>14000</v>
      </c>
      <c r="F25" s="212">
        <v>15750</v>
      </c>
      <c r="G25" s="139"/>
      <c r="H25" s="207"/>
      <c r="I25" s="139"/>
      <c r="J25" s="139"/>
      <c r="K25" s="139"/>
      <c r="L25" s="139"/>
      <c r="M25" s="139"/>
    </row>
    <row r="26" spans="1:13" ht="19.5" customHeight="1">
      <c r="A26" s="210" t="s">
        <v>515</v>
      </c>
      <c r="B26" s="140">
        <v>9000</v>
      </c>
      <c r="C26" s="212">
        <v>9000</v>
      </c>
      <c r="D26" s="212">
        <v>12600</v>
      </c>
      <c r="E26" s="212">
        <v>14400</v>
      </c>
      <c r="F26" s="212">
        <v>16200</v>
      </c>
      <c r="G26" s="139"/>
      <c r="H26" s="207"/>
      <c r="I26" s="139"/>
      <c r="J26" s="139"/>
      <c r="K26" s="139"/>
      <c r="L26" s="139"/>
      <c r="M26" s="139"/>
    </row>
    <row r="27" spans="1:13" ht="19.5" customHeight="1">
      <c r="A27" s="210" t="s">
        <v>516</v>
      </c>
      <c r="B27" s="140">
        <v>9500</v>
      </c>
      <c r="C27" s="212">
        <v>9500</v>
      </c>
      <c r="D27" s="212">
        <v>13300</v>
      </c>
      <c r="E27" s="212">
        <v>15200</v>
      </c>
      <c r="F27" s="212">
        <v>17100</v>
      </c>
      <c r="G27" s="139"/>
      <c r="H27" s="207"/>
      <c r="I27" s="139"/>
      <c r="J27" s="139"/>
      <c r="K27" s="139"/>
      <c r="L27" s="139"/>
      <c r="M27" s="139"/>
    </row>
    <row r="28" spans="1:13" ht="19.5" customHeight="1">
      <c r="A28" s="210" t="s">
        <v>517</v>
      </c>
      <c r="B28" s="140">
        <v>10000</v>
      </c>
      <c r="C28" s="212">
        <v>10000</v>
      </c>
      <c r="D28" s="212">
        <v>14000</v>
      </c>
      <c r="E28" s="212">
        <v>16000</v>
      </c>
      <c r="F28" s="212">
        <v>18000</v>
      </c>
      <c r="G28" s="139"/>
      <c r="H28" s="207"/>
      <c r="I28" s="139"/>
      <c r="J28" s="139"/>
      <c r="K28" s="139"/>
      <c r="L28" s="139"/>
      <c r="M28" s="139"/>
    </row>
    <row r="29" spans="1:13" ht="19.5" customHeight="1">
      <c r="A29" s="210" t="s">
        <v>518</v>
      </c>
      <c r="B29" s="140">
        <v>10250</v>
      </c>
      <c r="C29" s="212">
        <v>10250</v>
      </c>
      <c r="D29" s="212">
        <v>14350</v>
      </c>
      <c r="E29" s="212">
        <v>16400</v>
      </c>
      <c r="F29" s="212">
        <v>18450</v>
      </c>
      <c r="G29" s="139"/>
      <c r="H29" s="207"/>
      <c r="I29" s="139"/>
      <c r="J29" s="139"/>
      <c r="K29" s="139"/>
      <c r="L29" s="139"/>
      <c r="M29" s="139"/>
    </row>
    <row r="30" spans="1:13" ht="19.5" customHeight="1">
      <c r="A30" s="210" t="s">
        <v>519</v>
      </c>
      <c r="B30" s="140">
        <v>10500</v>
      </c>
      <c r="C30" s="212">
        <v>10500</v>
      </c>
      <c r="D30" s="212">
        <v>14700</v>
      </c>
      <c r="E30" s="212">
        <v>16800</v>
      </c>
      <c r="F30" s="212">
        <v>18900</v>
      </c>
      <c r="G30" s="139"/>
      <c r="H30" s="207"/>
      <c r="I30" s="139"/>
      <c r="J30" s="139"/>
      <c r="K30" s="139"/>
      <c r="L30" s="139"/>
      <c r="M30" s="139"/>
    </row>
    <row r="31" spans="1:13" ht="19.5" customHeight="1">
      <c r="A31" s="210" t="s">
        <v>520</v>
      </c>
      <c r="B31" s="140">
        <v>10750</v>
      </c>
      <c r="C31" s="212">
        <v>10750</v>
      </c>
      <c r="D31" s="212">
        <v>15050</v>
      </c>
      <c r="E31" s="212">
        <v>17200</v>
      </c>
      <c r="F31" s="212">
        <v>19350</v>
      </c>
      <c r="G31" s="139"/>
      <c r="H31" s="207"/>
      <c r="I31" s="139"/>
      <c r="J31" s="139"/>
      <c r="K31" s="139"/>
      <c r="L31" s="139"/>
      <c r="M31" s="139"/>
    </row>
    <row r="32" spans="1:13" ht="19.5" customHeight="1">
      <c r="A32" s="210" t="s">
        <v>521</v>
      </c>
      <c r="B32" s="140">
        <v>11000</v>
      </c>
      <c r="C32" s="212">
        <v>11000</v>
      </c>
      <c r="D32" s="212">
        <v>15400</v>
      </c>
      <c r="E32" s="212">
        <v>17600</v>
      </c>
      <c r="F32" s="212">
        <v>19800</v>
      </c>
      <c r="G32" s="139"/>
      <c r="H32" s="207"/>
      <c r="I32" s="139"/>
      <c r="J32" s="139"/>
      <c r="K32" s="139"/>
      <c r="L32" s="139"/>
      <c r="M32" s="139"/>
    </row>
    <row r="33" spans="1:13" ht="19.5" customHeight="1">
      <c r="A33" s="210" t="s">
        <v>522</v>
      </c>
      <c r="B33" s="140">
        <v>11250</v>
      </c>
      <c r="C33" s="212">
        <v>11250</v>
      </c>
      <c r="D33" s="212">
        <v>15750</v>
      </c>
      <c r="E33" s="212">
        <v>18000</v>
      </c>
      <c r="F33" s="212">
        <v>20250</v>
      </c>
      <c r="G33" s="139"/>
      <c r="H33" s="207"/>
      <c r="I33" s="139"/>
      <c r="J33" s="139"/>
      <c r="K33" s="139"/>
      <c r="L33" s="139"/>
      <c r="M33" s="139"/>
    </row>
    <row r="34" spans="1:13" ht="19.5" customHeight="1">
      <c r="A34" s="210" t="s">
        <v>523</v>
      </c>
      <c r="B34" s="140">
        <v>11500</v>
      </c>
      <c r="C34" s="212">
        <v>11500</v>
      </c>
      <c r="D34" s="212">
        <v>16100</v>
      </c>
      <c r="E34" s="212">
        <v>18400</v>
      </c>
      <c r="F34" s="212">
        <v>20700</v>
      </c>
      <c r="G34" s="139"/>
      <c r="H34" s="207"/>
      <c r="I34" s="139"/>
      <c r="J34" s="139"/>
      <c r="K34" s="139"/>
      <c r="L34" s="139"/>
      <c r="M34" s="139"/>
    </row>
    <row r="35" spans="1:13" ht="19.5" customHeight="1">
      <c r="A35" s="210" t="s">
        <v>524</v>
      </c>
      <c r="B35" s="140">
        <v>11750</v>
      </c>
      <c r="C35" s="212">
        <v>11750</v>
      </c>
      <c r="D35" s="212">
        <v>16450</v>
      </c>
      <c r="E35" s="212">
        <v>18800</v>
      </c>
      <c r="F35" s="212">
        <v>21150</v>
      </c>
      <c r="G35" s="139"/>
      <c r="H35" s="207"/>
      <c r="I35" s="139"/>
      <c r="J35" s="139"/>
      <c r="K35" s="139"/>
      <c r="L35" s="139"/>
      <c r="M35" s="139"/>
    </row>
    <row r="36" spans="1:13" ht="19.5" customHeight="1">
      <c r="A36" s="210" t="s">
        <v>525</v>
      </c>
      <c r="B36" s="140">
        <v>12250</v>
      </c>
      <c r="C36" s="212">
        <v>12250</v>
      </c>
      <c r="D36" s="212">
        <v>17150</v>
      </c>
      <c r="E36" s="212">
        <v>19600</v>
      </c>
      <c r="F36" s="212">
        <v>22050</v>
      </c>
      <c r="G36" s="139"/>
      <c r="H36" s="207"/>
      <c r="I36" s="139"/>
      <c r="J36" s="139"/>
      <c r="K36" s="139"/>
      <c r="L36" s="139"/>
      <c r="M36" s="139"/>
    </row>
    <row r="37" spans="1:6" ht="38.25" customHeight="1" thickBot="1">
      <c r="A37" s="267"/>
      <c r="B37" s="267"/>
      <c r="C37" s="267"/>
      <c r="D37" s="267"/>
      <c r="E37" s="267"/>
      <c r="F37" s="267"/>
    </row>
    <row r="38" spans="1:5" ht="38.25" customHeight="1">
      <c r="A38" s="304" t="s">
        <v>526</v>
      </c>
      <c r="B38" s="305"/>
      <c r="C38" s="305"/>
      <c r="D38" s="141" t="s">
        <v>455</v>
      </c>
      <c r="E38" s="142" t="s">
        <v>392</v>
      </c>
    </row>
    <row r="39" spans="1:9" ht="19.5" customHeight="1">
      <c r="A39" s="306" t="s">
        <v>527</v>
      </c>
      <c r="B39" s="307"/>
      <c r="C39" s="307"/>
      <c r="D39" s="143" t="s">
        <v>489</v>
      </c>
      <c r="E39" s="144">
        <v>2000</v>
      </c>
      <c r="F39" s="145"/>
      <c r="G39" s="145"/>
      <c r="H39" s="145"/>
      <c r="I39" s="145"/>
    </row>
    <row r="40" spans="1:5" ht="19.5" customHeight="1">
      <c r="A40" s="308" t="s">
        <v>528</v>
      </c>
      <c r="B40" s="309"/>
      <c r="C40" s="309"/>
      <c r="D40" s="143" t="s">
        <v>529</v>
      </c>
      <c r="E40" s="144">
        <v>2500</v>
      </c>
    </row>
    <row r="41" spans="1:13" ht="19.5" customHeight="1">
      <c r="A41" s="308" t="s">
        <v>530</v>
      </c>
      <c r="B41" s="309"/>
      <c r="C41" s="309"/>
      <c r="D41" s="143" t="s">
        <v>529</v>
      </c>
      <c r="E41" s="144">
        <v>3000</v>
      </c>
      <c r="I41" s="139"/>
      <c r="J41" s="139"/>
      <c r="K41" s="139"/>
      <c r="L41" s="139"/>
      <c r="M41" s="139"/>
    </row>
    <row r="42" spans="1:13" ht="19.5" customHeight="1">
      <c r="A42" s="310" t="s">
        <v>531</v>
      </c>
      <c r="B42" s="311"/>
      <c r="C42" s="311"/>
      <c r="D42" s="143" t="s">
        <v>529</v>
      </c>
      <c r="E42" s="144">
        <v>5000</v>
      </c>
      <c r="I42" s="139"/>
      <c r="J42" s="139"/>
      <c r="K42" s="139"/>
      <c r="L42" s="139"/>
      <c r="M42" s="139"/>
    </row>
    <row r="43" spans="1:13" ht="19.5" customHeight="1">
      <c r="A43" s="300" t="s">
        <v>532</v>
      </c>
      <c r="B43" s="301"/>
      <c r="C43" s="301"/>
      <c r="D43" s="143" t="s">
        <v>529</v>
      </c>
      <c r="E43" s="144">
        <v>7000</v>
      </c>
      <c r="I43" s="139"/>
      <c r="J43" s="139"/>
      <c r="K43" s="139"/>
      <c r="L43" s="139"/>
      <c r="M43" s="139"/>
    </row>
    <row r="44" spans="1:13" ht="19.5" customHeight="1">
      <c r="A44" s="300" t="s">
        <v>533</v>
      </c>
      <c r="B44" s="301"/>
      <c r="C44" s="301"/>
      <c r="D44" s="143" t="s">
        <v>529</v>
      </c>
      <c r="E44" s="144">
        <v>8500</v>
      </c>
      <c r="I44" s="139"/>
      <c r="J44" s="139"/>
      <c r="K44" s="139"/>
      <c r="L44" s="139"/>
      <c r="M44" s="139"/>
    </row>
    <row r="45" spans="1:13" ht="19.5" customHeight="1">
      <c r="A45" s="300" t="s">
        <v>534</v>
      </c>
      <c r="B45" s="301"/>
      <c r="C45" s="301"/>
      <c r="D45" s="143" t="s">
        <v>489</v>
      </c>
      <c r="E45" s="144">
        <v>2500</v>
      </c>
      <c r="I45" s="139"/>
      <c r="J45" s="139"/>
      <c r="K45" s="139"/>
      <c r="L45" s="139"/>
      <c r="M45" s="139"/>
    </row>
    <row r="46" spans="1:13" ht="19.5" customHeight="1">
      <c r="A46" s="300" t="s">
        <v>535</v>
      </c>
      <c r="B46" s="301"/>
      <c r="C46" s="301"/>
      <c r="D46" s="143" t="s">
        <v>489</v>
      </c>
      <c r="E46" s="144">
        <v>2000</v>
      </c>
      <c r="I46" s="139"/>
      <c r="J46" s="139"/>
      <c r="K46" s="139"/>
      <c r="L46" s="139"/>
      <c r="M46" s="139"/>
    </row>
    <row r="47" spans="1:13" ht="19.5" customHeight="1">
      <c r="A47" s="300" t="s">
        <v>536</v>
      </c>
      <c r="B47" s="301"/>
      <c r="C47" s="301"/>
      <c r="D47" s="143" t="s">
        <v>537</v>
      </c>
      <c r="E47" s="144">
        <v>5000</v>
      </c>
      <c r="I47" s="139"/>
      <c r="J47" s="139"/>
      <c r="K47" s="139"/>
      <c r="L47" s="139"/>
      <c r="M47" s="139"/>
    </row>
    <row r="48" spans="1:13" ht="19.5" customHeight="1">
      <c r="A48" s="300" t="s">
        <v>538</v>
      </c>
      <c r="B48" s="301"/>
      <c r="C48" s="301"/>
      <c r="D48" s="143" t="s">
        <v>537</v>
      </c>
      <c r="E48" s="144">
        <v>7000</v>
      </c>
      <c r="I48" s="139"/>
      <c r="J48" s="139"/>
      <c r="K48" s="139"/>
      <c r="L48" s="139"/>
      <c r="M48" s="139"/>
    </row>
    <row r="49" spans="1:13" ht="19.5" customHeight="1">
      <c r="A49" s="300" t="s">
        <v>539</v>
      </c>
      <c r="B49" s="301"/>
      <c r="C49" s="301"/>
      <c r="D49" s="143" t="s">
        <v>537</v>
      </c>
      <c r="E49" s="144">
        <v>10000</v>
      </c>
      <c r="I49" s="139"/>
      <c r="J49" s="139"/>
      <c r="K49" s="139"/>
      <c r="L49" s="139"/>
      <c r="M49" s="139"/>
    </row>
    <row r="50" spans="1:13" ht="19.5" customHeight="1" thickBot="1">
      <c r="A50" s="302" t="s">
        <v>540</v>
      </c>
      <c r="B50" s="303"/>
      <c r="C50" s="303"/>
      <c r="D50" s="146" t="s">
        <v>489</v>
      </c>
      <c r="E50" s="147">
        <v>5000</v>
      </c>
      <c r="I50" s="139"/>
      <c r="J50" s="139"/>
      <c r="K50" s="139"/>
      <c r="L50" s="139"/>
      <c r="M50" s="139"/>
    </row>
    <row r="51" spans="1:14" ht="18.75">
      <c r="A51" s="148"/>
      <c r="B51" s="148"/>
      <c r="C51" s="138"/>
      <c r="D51" s="138"/>
      <c r="E51" s="138"/>
      <c r="F51" s="138"/>
      <c r="J51" s="139"/>
      <c r="K51" s="139"/>
      <c r="L51" s="139"/>
      <c r="M51" s="139"/>
      <c r="N51" s="139"/>
    </row>
    <row r="52" spans="1:14" ht="18.75">
      <c r="A52" s="148"/>
      <c r="B52" s="148"/>
      <c r="C52" s="138"/>
      <c r="D52" s="138"/>
      <c r="E52" s="138"/>
      <c r="F52" s="138"/>
      <c r="J52" s="139"/>
      <c r="K52" s="139"/>
      <c r="L52" s="139"/>
      <c r="M52" s="139"/>
      <c r="N52" s="139"/>
    </row>
    <row r="53" spans="1:14" ht="18.75">
      <c r="A53" s="148"/>
      <c r="B53" s="148"/>
      <c r="C53" s="138"/>
      <c r="D53" s="138"/>
      <c r="E53" s="138"/>
      <c r="F53" s="138"/>
      <c r="J53" s="139"/>
      <c r="K53" s="139"/>
      <c r="L53" s="139"/>
      <c r="M53" s="139"/>
      <c r="N53" s="139"/>
    </row>
    <row r="54" spans="1:14" ht="18.75">
      <c r="A54" s="148"/>
      <c r="B54" s="148"/>
      <c r="C54" s="138"/>
      <c r="D54" s="138"/>
      <c r="E54" s="138"/>
      <c r="F54" s="138"/>
      <c r="J54" s="139"/>
      <c r="K54" s="139"/>
      <c r="L54" s="139"/>
      <c r="M54" s="139"/>
      <c r="N54" s="139"/>
    </row>
    <row r="55" spans="1:14" ht="18.75">
      <c r="A55" s="148"/>
      <c r="B55" s="148"/>
      <c r="C55" s="138"/>
      <c r="D55" s="138"/>
      <c r="E55" s="138"/>
      <c r="F55" s="138"/>
      <c r="J55" s="139"/>
      <c r="K55" s="139"/>
      <c r="L55" s="139"/>
      <c r="M55" s="139"/>
      <c r="N55" s="139"/>
    </row>
    <row r="56" spans="1:14" ht="18.75">
      <c r="A56" s="148"/>
      <c r="B56" s="148"/>
      <c r="C56" s="138"/>
      <c r="D56" s="138"/>
      <c r="E56" s="138"/>
      <c r="F56" s="138"/>
      <c r="J56" s="139"/>
      <c r="K56" s="139"/>
      <c r="L56" s="139"/>
      <c r="M56" s="139"/>
      <c r="N56" s="139"/>
    </row>
    <row r="57" spans="1:14" ht="18.75">
      <c r="A57" s="148"/>
      <c r="B57" s="148"/>
      <c r="C57" s="138"/>
      <c r="D57" s="138"/>
      <c r="E57" s="138"/>
      <c r="F57" s="138"/>
      <c r="J57" s="139"/>
      <c r="K57" s="139"/>
      <c r="L57" s="139"/>
      <c r="M57" s="139"/>
      <c r="N57" s="139"/>
    </row>
    <row r="58" spans="1:14" ht="18.75">
      <c r="A58" s="148"/>
      <c r="B58" s="148"/>
      <c r="C58" s="138"/>
      <c r="D58" s="138"/>
      <c r="E58" s="138"/>
      <c r="F58" s="138"/>
      <c r="J58" s="139"/>
      <c r="K58" s="139"/>
      <c r="L58" s="139"/>
      <c r="M58" s="139"/>
      <c r="N58" s="139"/>
    </row>
    <row r="59" spans="1:14" ht="18.75">
      <c r="A59" s="148"/>
      <c r="B59" s="148"/>
      <c r="C59" s="138"/>
      <c r="D59" s="138"/>
      <c r="E59" s="138"/>
      <c r="F59" s="138"/>
      <c r="J59" s="139"/>
      <c r="K59" s="139"/>
      <c r="L59" s="139"/>
      <c r="M59" s="139"/>
      <c r="N59" s="139"/>
    </row>
    <row r="60" spans="1:6" ht="18.75">
      <c r="A60" s="148"/>
      <c r="B60" s="148"/>
      <c r="C60" s="149"/>
      <c r="D60" s="149"/>
      <c r="E60" s="150"/>
      <c r="F60" s="151"/>
    </row>
    <row r="61" spans="1:6" ht="18.75">
      <c r="A61" s="148"/>
      <c r="B61" s="148"/>
      <c r="C61" s="148"/>
      <c r="D61" s="92"/>
      <c r="E61" s="152"/>
      <c r="F61" s="152"/>
    </row>
    <row r="62" spans="1:6" ht="18.75">
      <c r="A62" s="148"/>
      <c r="B62" s="148"/>
      <c r="C62" s="153"/>
      <c r="D62" s="154"/>
      <c r="E62" s="155"/>
      <c r="F62" s="154"/>
    </row>
    <row r="63" spans="1:6" ht="18.75">
      <c r="A63" s="148"/>
      <c r="B63" s="148"/>
      <c r="C63" s="156"/>
      <c r="D63" s="154"/>
      <c r="E63" s="155"/>
      <c r="F63" s="154"/>
    </row>
    <row r="64" spans="1:6" ht="18.75">
      <c r="A64" s="148"/>
      <c r="B64" s="148"/>
      <c r="C64" s="156"/>
      <c r="D64" s="154"/>
      <c r="E64" s="155"/>
      <c r="F64" s="154"/>
    </row>
    <row r="65" spans="1:6" ht="18.75">
      <c r="A65" s="148"/>
      <c r="B65" s="148"/>
      <c r="C65" s="156"/>
      <c r="D65" s="154"/>
      <c r="E65" s="155"/>
      <c r="F65" s="154"/>
    </row>
    <row r="66" spans="1:6" ht="18.75">
      <c r="A66" s="148"/>
      <c r="B66" s="148"/>
      <c r="C66" s="156"/>
      <c r="D66" s="154"/>
      <c r="E66" s="155"/>
      <c r="F66" s="154"/>
    </row>
    <row r="67" spans="1:6" ht="18.75">
      <c r="A67" s="148"/>
      <c r="B67" s="148"/>
      <c r="C67" s="157"/>
      <c r="D67" s="154"/>
      <c r="E67" s="155"/>
      <c r="F67" s="154"/>
    </row>
    <row r="68" spans="1:6" ht="18.75">
      <c r="A68" s="148"/>
      <c r="B68" s="148"/>
      <c r="C68" s="158"/>
      <c r="D68" s="154"/>
      <c r="E68" s="155"/>
      <c r="F68" s="154"/>
    </row>
    <row r="69" spans="1:6" ht="18.75">
      <c r="A69" s="148"/>
      <c r="B69" s="148"/>
      <c r="C69" s="158"/>
      <c r="D69" s="154"/>
      <c r="E69" s="155"/>
      <c r="F69" s="154"/>
    </row>
    <row r="70" spans="1:6" ht="18.75">
      <c r="A70" s="148"/>
      <c r="B70" s="148"/>
      <c r="C70" s="158"/>
      <c r="D70" s="154"/>
      <c r="E70" s="155"/>
      <c r="F70" s="154"/>
    </row>
    <row r="71" spans="1:6" ht="18.75">
      <c r="A71" s="148"/>
      <c r="B71" s="148"/>
      <c r="C71" s="158"/>
      <c r="D71" s="154"/>
      <c r="E71" s="155"/>
      <c r="F71" s="154"/>
    </row>
    <row r="72" spans="1:6" ht="18.75">
      <c r="A72" s="148"/>
      <c r="B72" s="148"/>
      <c r="C72" s="158"/>
      <c r="D72" s="159"/>
      <c r="E72" s="155"/>
      <c r="F72" s="154"/>
    </row>
    <row r="73" spans="1:6" ht="18.75">
      <c r="A73" s="148"/>
      <c r="B73" s="148"/>
      <c r="C73" s="158"/>
      <c r="D73" s="159"/>
      <c r="E73" s="160"/>
      <c r="F73" s="159"/>
    </row>
  </sheetData>
  <sheetProtection/>
  <mergeCells count="19">
    <mergeCell ref="A37:F37"/>
    <mergeCell ref="A38:C38"/>
    <mergeCell ref="A39:C39"/>
    <mergeCell ref="A40:C40"/>
    <mergeCell ref="A41:C41"/>
    <mergeCell ref="A42:C42"/>
    <mergeCell ref="A8:F8"/>
    <mergeCell ref="A9:F9"/>
    <mergeCell ref="A10:F10"/>
    <mergeCell ref="A11:A12"/>
    <mergeCell ref="B11:F11"/>
    <mergeCell ref="A49:C49"/>
    <mergeCell ref="A50:C50"/>
    <mergeCell ref="A43:C43"/>
    <mergeCell ref="A44:C44"/>
    <mergeCell ref="A45:C45"/>
    <mergeCell ref="A46:C46"/>
    <mergeCell ref="A47:C47"/>
    <mergeCell ref="A48:C48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ТД КСК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Рамин</dc:creator>
  <cp:keywords/>
  <dc:description/>
  <cp:lastModifiedBy>Антон</cp:lastModifiedBy>
  <cp:lastPrinted>2024-04-09T13:23:08Z</cp:lastPrinted>
  <dcterms:created xsi:type="dcterms:W3CDTF">2008-07-29T07:02:41Z</dcterms:created>
  <dcterms:modified xsi:type="dcterms:W3CDTF">2024-04-10T11:19:22Z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